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Recursos" sheetId="2" state="visible" r:id="rId2"/>
    <sheet name="Reservas" sheetId="3" state="visible" r:id="rId3"/>
    <sheet name="Vista semanal" sheetId="4" state="visible" r:id="rId4"/>
  </sheets>
  <definedNames>
    <definedName name="_xlnm._FilterDatabase" localSheetId="1" hidden="1">'Recursos'!$A$4:$E$54</definedName>
    <definedName name="_xlnm._FilterDatabase" localSheetId="2" hidden="1">'Reservas'!$A$4:$G$304</definedName>
    <definedName name="_xlnm.Print_Area" localSheetId="3">'Vista semanal'!$A$1:$I$35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ddd dd/mm"/>
  </numFmts>
  <fonts count="13">
    <font>
      <name val="Calibri"/>
      <family val="2"/>
      <color theme="1"/>
      <sz val="11"/>
      <scheme val="minor"/>
    </font>
    <font>
      <b val="1"/>
      <color rgb="00191E2A"/>
      <sz val="16"/>
    </font>
    <font>
      <i val="1"/>
      <color rgb="0069727D"/>
      <sz val="9"/>
    </font>
    <font>
      <b val="1"/>
      <color rgb="00191E2A"/>
      <sz val="12"/>
    </font>
    <font>
      <color rgb="001E1E1E"/>
      <sz val="11"/>
    </font>
    <font>
      <b val="1"/>
      <color rgb="00F9432A"/>
      <sz val="11"/>
    </font>
    <font>
      <b val="1"/>
      <color rgb="00191E2A"/>
      <sz val="14"/>
    </font>
    <font>
      <b val="1"/>
      <color rgb="00FFFFFF"/>
    </font>
    <font>
      <color rgb="0069727D"/>
      <sz val="9"/>
    </font>
    <font>
      <color rgb="0069727D"/>
    </font>
    <font>
      <b val="1"/>
      <color rgb="00191E2A"/>
    </font>
    <font>
      <b val="1"/>
      <color rgb="00F9432A"/>
      <sz val="12"/>
    </font>
    <font>
      <sz val="9"/>
    </font>
  </fonts>
  <fills count="5">
    <fill>
      <patternFill/>
    </fill>
    <fill>
      <patternFill patternType="gray125"/>
    </fill>
    <fill>
      <patternFill patternType="solid">
        <fgColor rgb="00191E2A"/>
        <bgColor rgb="00191E2A"/>
      </patternFill>
    </fill>
    <fill>
      <patternFill patternType="solid">
        <fgColor rgb="00FFF8E1"/>
        <bgColor rgb="00FFF8E1"/>
      </patternFill>
    </fill>
    <fill>
      <patternFill patternType="solid">
        <fgColor rgb="00F4F5F7"/>
        <bgColor rgb="00F4F5F7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8" fillId="0" borderId="0" pivotButton="0" quotePrefix="0" xfId="0"/>
    <xf numFmtId="0" fontId="7" fillId="2" borderId="1" applyAlignment="1" pivotButton="0" quotePrefix="0" xfId="0">
      <alignment vertical="center"/>
    </xf>
    <xf numFmtId="0" fontId="0" fillId="3" borderId="1" pivotButton="0" quotePrefix="0" xfId="0"/>
    <xf numFmtId="0" fontId="0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9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10" fillId="0" borderId="0" applyAlignment="1" pivotButton="0" quotePrefix="0" xfId="0">
      <alignment horizontal="left"/>
    </xf>
    <xf numFmtId="0" fontId="11" fillId="0" borderId="1" applyAlignment="1" pivotButton="0" quotePrefix="0" xfId="0">
      <alignment horizontal="left"/>
    </xf>
    <xf numFmtId="164" fontId="11" fillId="0" borderId="1" applyAlignment="1" pivotButton="0" quotePrefix="0" xfId="0">
      <alignment horizontal="left"/>
    </xf>
    <xf numFmtId="0" fontId="7" fillId="2" borderId="0" pivotButton="0" quotePrefix="0" xfId="0"/>
    <xf numFmtId="166" fontId="7" fillId="2" borderId="0" applyAlignment="1" pivotButton="0" quotePrefix="0" xfId="0">
      <alignment horizontal="center"/>
    </xf>
    <xf numFmtId="165" fontId="10" fillId="0" borderId="0" applyAlignment="1" pivotButton="0" quotePrefix="0" xfId="0">
      <alignment vertical="top"/>
    </xf>
    <xf numFmtId="0" fontId="12" fillId="0" borderId="1" applyAlignment="1" pivotButton="0" quotePrefix="0" xfId="0">
      <alignment vertical="top" shrinkToFit="1"/>
    </xf>
    <xf numFmtId="0" fontId="12" fillId="4" borderId="1" applyAlignment="1" pivotButton="0" quotePrefix="0" xfId="0">
      <alignment vertical="top" shrinkToFit="1"/>
    </xf>
    <xf numFmtId="165" fontId="9" fillId="0" borderId="0" applyAlignment="1" pivotButton="0" quotePrefix="0" xfId="0">
      <alignment vertical="top"/>
    </xf>
  </cellXfs>
  <cellStyles count="1">
    <cellStyle name="Normal" xfId="0" builtinId="0" hidden="0"/>
  </cellStyles>
  <dxfs count="4">
    <dxf>
      <fill>
        <patternFill patternType="solid">
          <fgColor rgb="00FFC4BA"/>
          <bgColor rgb="00FFC4BA"/>
        </patternFill>
      </fill>
    </dxf>
    <dxf>
      <font>
        <b val="1"/>
        <color rgb="008C2013"/>
      </font>
      <fill>
        <patternFill patternType="solid">
          <fgColor rgb="00FFE0B2"/>
          <bgColor rgb="00FFE0B2"/>
        </patternFill>
      </fill>
    </dxf>
    <dxf>
      <font>
        <b val="1"/>
        <color rgb="008C2013"/>
      </font>
      <fill>
        <patternFill patternType="solid">
          <fgColor rgb="00FFC4BA"/>
          <bgColor rgb="00FFC4BA"/>
        </patternFill>
      </fill>
    </dxf>
    <dxf>
      <fill>
        <patternFill patternType="solid">
          <fgColor rgb="00DCE8FE"/>
          <bgColor rgb="00DCE8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pot-booker.com/es/tools/?utm_source=outils&amp;utm_medium=xlsx&amp;utm_campaign=modele-planning" TargetMode="External" Id="rId1" /><Relationship Type="http://schemas.openxmlformats.org/officeDocument/2006/relationships/hyperlink" Target="https://spot-booker.com/es/tools/?utm_source=outils&amp;utm_medium=xlsx&amp;utm_campaign=modele-planning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spot-booker.com/es/tools/?utm_source=outils&amp;utm_medium=xlsx&amp;utm_campaign=modele-plannin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pot-booker.com/es/tools/?utm_source=outils&amp;utm_medium=xlsx&amp;utm_campaign=modele-plann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pot-booker.com/es/tools/?utm_source=outils&amp;utm_medium=xlsx&amp;utm_campaign=modele-planning" TargetMode="External" Id="rId1" /></Relationships>
</file>

<file path=xl/worksheets/sheet1.xml><?xml version="1.0" encoding="utf-8"?>
<worksheet xmlns="http://schemas.openxmlformats.org/spreadsheetml/2006/main">
  <sheetPr>
    <tabColor rgb="00191E2A"/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Planificación de reservas de salas y equipos</t>
        </is>
      </c>
    </row>
    <row r="2">
      <c r="A2" s="2" t="inlineStr">
        <is>
          <t>Plantilla ofrecida por SpotBooker – spot-booker.com</t>
        </is>
      </c>
    </row>
    <row r="4">
      <c r="A4" s="3" t="inlineStr">
        <is>
          <t>Instrucciones</t>
        </is>
      </c>
    </row>
    <row r="5">
      <c r="A5" s="4" t="n"/>
    </row>
    <row r="6">
      <c r="A6" s="4" t="inlineStr">
        <is>
          <t>1. Pestaña Recursos: anote sus salas, equipos y vehículos (uno por fila, con nombres distintos).</t>
        </is>
      </c>
    </row>
    <row r="7">
      <c r="A7" s="4" t="inlineStr">
        <is>
          <t>2. Pestaña Reservas: una fila por reserva. Elija el recurso en la lista desplegable.</t>
        </is>
      </c>
    </row>
    <row r="8">
      <c r="A8" s="4" t="inlineStr">
        <is>
          <t xml:space="preserve">   La columna Control y el resaltado en rojo indican solapamientos en un mismo recurso y horas de fin anteriores al inicio.</t>
        </is>
      </c>
    </row>
    <row r="9">
      <c r="A9" s="4" t="inlineStr">
        <is>
          <t>3. Pestaña Vista semanal: elija un recurso y un lunes para ver la semana de un vistazo, en franjas de 30 min.</t>
        </is>
      </c>
    </row>
    <row r="10">
      <c r="A10" s="4" t="inlineStr">
        <is>
          <t>4. Guarde el archivo en una carpeta compartida (OneDrive, Google Drive…) para que todos vean la misma versión.</t>
        </is>
      </c>
    </row>
    <row r="11">
      <c r="A11" s="4" t="n"/>
    </row>
    <row r="12">
      <c r="A12" s="3" t="inlineStr">
        <is>
          <t>Conviene saber</t>
        </is>
      </c>
    </row>
    <row r="13">
      <c r="A13" s="4" t="inlineStr">
        <is>
          <t>• La hoja avisa de los solapamientos, pero no puede impedirlos: dos personas editando a la vez pueden pisarse.</t>
        </is>
      </c>
    </row>
    <row r="14">
      <c r="A14" s="4" t="inlineStr">
        <is>
          <t>• Nada se aprueba, se recuerda ni se libera automáticamente: alguien tiene que revisar el archivo.</t>
        </is>
      </c>
    </row>
    <row r="15">
      <c r="A15" s="4" t="inlineStr">
        <is>
          <t>• Funciona en Excel, LibreOffice Calc y Google Sheets (Archivo &gt; Importar). Sin macros.</t>
        </is>
      </c>
    </row>
    <row r="16">
      <c r="A16" s="4" t="n"/>
    </row>
    <row r="17">
      <c r="A17" s="5" t="inlineStr">
        <is>
          <t>Cuando la hoja de cálculo se queda corta, SpotBooker gestiona en línea reservas, aprobaciones, recordatorios y check-in con código QR.</t>
        </is>
      </c>
    </row>
  </sheetData>
  <hyperlinks>
    <hyperlink xmlns:r="http://schemas.openxmlformats.org/officeDocument/2006/relationships" ref="A2" r:id="rId1"/>
    <hyperlink xmlns:r="http://schemas.openxmlformats.org/officeDocument/2006/relationships" ref="A17" r:id="rId2"/>
  </hyperlinks>
  <pageMargins left="0.75" right="0.75" top="1" bottom="1" header="0.5" footer="0.5"/>
  <pageSetup paperSize="9"/>
  <headerFooter>
    <oddHeader/>
    <oddFooter>&amp;C&amp;8 Plantilla ofrecida por SpotBooker – spot-booker.com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6A9BFB"/>
    <outlinePr summaryBelow="1" summaryRight="1"/>
    <pageSetUpPr fitToPage="1"/>
  </sheetPr>
  <dimension ref="A1:E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1" customWidth="1" min="3" max="3"/>
    <col width="30" customWidth="1" min="4" max="4"/>
    <col width="36" customWidth="1" min="5" max="5"/>
  </cols>
  <sheetData>
    <row r="1">
      <c r="A1" s="6" t="inlineStr">
        <is>
          <t>Planificación de reservas de salas y equipos</t>
        </is>
      </c>
    </row>
    <row r="2">
      <c r="A2" s="2" t="inlineStr">
        <is>
          <t>Plantilla ofrecida por SpotBooker – spot-booker.com</t>
        </is>
      </c>
    </row>
    <row r="3">
      <c r="A3" s="7" t="inlineStr">
        <is>
          <t>Las filas amarillas son ejemplos: sustitúyalas o elimínelas.</t>
        </is>
      </c>
    </row>
    <row r="4" ht="22" customHeight="1">
      <c r="A4" s="8" t="inlineStr">
        <is>
          <t>Nombre</t>
        </is>
      </c>
      <c r="B4" s="8" t="inlineStr">
        <is>
          <t>Tipo</t>
        </is>
      </c>
      <c r="C4" s="8" t="inlineStr">
        <is>
          <t>Capacidad</t>
        </is>
      </c>
      <c r="D4" s="8" t="inlineStr">
        <is>
          <t>Ubicación</t>
        </is>
      </c>
      <c r="E4" s="8" t="inlineStr">
        <is>
          <t>Observaciones</t>
        </is>
      </c>
    </row>
    <row r="5">
      <c r="A5" s="9" t="inlineStr">
        <is>
          <t>Sala Olivo</t>
        </is>
      </c>
      <c r="B5" s="9" t="inlineStr">
        <is>
          <t>Sala</t>
        </is>
      </c>
      <c r="C5" s="9" t="n">
        <v>8</v>
      </c>
      <c r="D5" s="9" t="inlineStr">
        <is>
          <t>Edificio A – 1.ª planta</t>
        </is>
      </c>
      <c r="E5" s="9" t="inlineStr">
        <is>
          <t>Pantalla + pizarra</t>
        </is>
      </c>
    </row>
    <row r="6">
      <c r="A6" s="9" t="inlineStr">
        <is>
          <t>Salón de actos</t>
        </is>
      </c>
      <c r="B6" s="9" t="inlineStr">
        <is>
          <t>Sala</t>
        </is>
      </c>
      <c r="C6" s="9" t="n">
        <v>60</v>
      </c>
      <c r="D6" s="9" t="inlineStr">
        <is>
          <t>Planta baja</t>
        </is>
      </c>
      <c r="E6" s="9" t="inlineStr"/>
    </row>
    <row r="7">
      <c r="A7" s="9" t="inlineStr">
        <is>
          <t>Proyector 1</t>
        </is>
      </c>
      <c r="B7" s="9" t="inlineStr">
        <is>
          <t>Equipo</t>
        </is>
      </c>
      <c r="C7" s="9" t="n"/>
      <c r="D7" s="9" t="inlineStr">
        <is>
          <t>Armario de secretaría</t>
        </is>
      </c>
      <c r="E7" s="9" t="inlineStr"/>
    </row>
    <row r="8">
      <c r="A8" s="9" t="inlineStr">
        <is>
          <t>Carro de portátiles</t>
        </is>
      </c>
      <c r="B8" s="9" t="inlineStr">
        <is>
          <t>Equipo</t>
        </is>
      </c>
      <c r="C8" s="9" t="n">
        <v>20</v>
      </c>
      <c r="D8" s="9" t="inlineStr">
        <is>
          <t>Aula 12</t>
        </is>
      </c>
      <c r="E8" s="9" t="inlineStr">
        <is>
          <t>Devolver antes de las 17:00</t>
        </is>
      </c>
    </row>
    <row r="9">
      <c r="A9" s="9" t="inlineStr">
        <is>
          <t>Furgoneta</t>
        </is>
      </c>
      <c r="B9" s="9" t="inlineStr">
        <is>
          <t>Vehículo</t>
        </is>
      </c>
      <c r="C9" s="9" t="n">
        <v>9</v>
      </c>
      <c r="D9" s="9" t="inlineStr">
        <is>
          <t>Aparcamiento</t>
        </is>
      </c>
      <c r="E9" s="9" t="inlineStr">
        <is>
          <t>Llaves en recepción</t>
        </is>
      </c>
    </row>
    <row r="10">
      <c r="A10" s="10" t="n"/>
      <c r="B10" s="10" t="n"/>
      <c r="C10" s="10" t="n"/>
      <c r="D10" s="10" t="n"/>
      <c r="E10" s="10" t="n"/>
    </row>
    <row r="11">
      <c r="A11" s="10" t="n"/>
      <c r="B11" s="10" t="n"/>
      <c r="C11" s="10" t="n"/>
      <c r="D11" s="10" t="n"/>
      <c r="E11" s="10" t="n"/>
    </row>
    <row r="12">
      <c r="A12" s="10" t="n"/>
      <c r="B12" s="10" t="n"/>
      <c r="C12" s="10" t="n"/>
      <c r="D12" s="10" t="n"/>
      <c r="E12" s="10" t="n"/>
    </row>
    <row r="13">
      <c r="A13" s="10" t="n"/>
      <c r="B13" s="10" t="n"/>
      <c r="C13" s="10" t="n"/>
      <c r="D13" s="10" t="n"/>
      <c r="E13" s="10" t="n"/>
    </row>
    <row r="14">
      <c r="A14" s="10" t="n"/>
      <c r="B14" s="10" t="n"/>
      <c r="C14" s="10" t="n"/>
      <c r="D14" s="10" t="n"/>
      <c r="E14" s="10" t="n"/>
    </row>
    <row r="15">
      <c r="A15" s="10" t="n"/>
      <c r="B15" s="10" t="n"/>
      <c r="C15" s="10" t="n"/>
      <c r="D15" s="10" t="n"/>
      <c r="E15" s="10" t="n"/>
    </row>
    <row r="16">
      <c r="A16" s="10" t="n"/>
      <c r="B16" s="10" t="n"/>
      <c r="C16" s="10" t="n"/>
      <c r="D16" s="10" t="n"/>
      <c r="E16" s="10" t="n"/>
    </row>
    <row r="17">
      <c r="A17" s="10" t="n"/>
      <c r="B17" s="10" t="n"/>
      <c r="C17" s="10" t="n"/>
      <c r="D17" s="10" t="n"/>
      <c r="E17" s="10" t="n"/>
    </row>
    <row r="18">
      <c r="A18" s="10" t="n"/>
      <c r="B18" s="10" t="n"/>
      <c r="C18" s="10" t="n"/>
      <c r="D18" s="10" t="n"/>
      <c r="E18" s="10" t="n"/>
    </row>
    <row r="19">
      <c r="A19" s="10" t="n"/>
      <c r="B19" s="10" t="n"/>
      <c r="C19" s="10" t="n"/>
      <c r="D19" s="10" t="n"/>
      <c r="E19" s="10" t="n"/>
    </row>
    <row r="20">
      <c r="A20" s="10" t="n"/>
      <c r="B20" s="10" t="n"/>
      <c r="C20" s="10" t="n"/>
      <c r="D20" s="10" t="n"/>
      <c r="E20" s="10" t="n"/>
    </row>
    <row r="21">
      <c r="A21" s="10" t="n"/>
      <c r="B21" s="10" t="n"/>
      <c r="C21" s="10" t="n"/>
      <c r="D21" s="10" t="n"/>
      <c r="E21" s="10" t="n"/>
    </row>
    <row r="22">
      <c r="A22" s="10" t="n"/>
      <c r="B22" s="10" t="n"/>
      <c r="C22" s="10" t="n"/>
      <c r="D22" s="10" t="n"/>
      <c r="E22" s="10" t="n"/>
    </row>
    <row r="23">
      <c r="A23" s="10" t="n"/>
      <c r="B23" s="10" t="n"/>
      <c r="C23" s="10" t="n"/>
      <c r="D23" s="10" t="n"/>
      <c r="E23" s="10" t="n"/>
    </row>
    <row r="24">
      <c r="A24" s="10" t="n"/>
      <c r="B24" s="10" t="n"/>
      <c r="C24" s="10" t="n"/>
      <c r="D24" s="10" t="n"/>
      <c r="E24" s="10" t="n"/>
    </row>
    <row r="25">
      <c r="A25" s="10" t="n"/>
      <c r="B25" s="10" t="n"/>
      <c r="C25" s="10" t="n"/>
      <c r="D25" s="10" t="n"/>
      <c r="E25" s="10" t="n"/>
    </row>
    <row r="26">
      <c r="A26" s="10" t="n"/>
      <c r="B26" s="10" t="n"/>
      <c r="C26" s="10" t="n"/>
      <c r="D26" s="10" t="n"/>
      <c r="E26" s="10" t="n"/>
    </row>
    <row r="27">
      <c r="A27" s="10" t="n"/>
      <c r="B27" s="10" t="n"/>
      <c r="C27" s="10" t="n"/>
      <c r="D27" s="10" t="n"/>
      <c r="E27" s="10" t="n"/>
    </row>
    <row r="28">
      <c r="A28" s="10" t="n"/>
      <c r="B28" s="10" t="n"/>
      <c r="C28" s="10" t="n"/>
      <c r="D28" s="10" t="n"/>
      <c r="E28" s="10" t="n"/>
    </row>
    <row r="29">
      <c r="A29" s="10" t="n"/>
      <c r="B29" s="10" t="n"/>
      <c r="C29" s="10" t="n"/>
      <c r="D29" s="10" t="n"/>
      <c r="E29" s="10" t="n"/>
    </row>
    <row r="30">
      <c r="A30" s="10" t="n"/>
      <c r="B30" s="10" t="n"/>
      <c r="C30" s="10" t="n"/>
      <c r="D30" s="10" t="n"/>
      <c r="E30" s="10" t="n"/>
    </row>
    <row r="31">
      <c r="A31" s="10" t="n"/>
      <c r="B31" s="10" t="n"/>
      <c r="C31" s="10" t="n"/>
      <c r="D31" s="10" t="n"/>
      <c r="E31" s="10" t="n"/>
    </row>
    <row r="32">
      <c r="A32" s="10" t="n"/>
      <c r="B32" s="10" t="n"/>
      <c r="C32" s="10" t="n"/>
      <c r="D32" s="10" t="n"/>
      <c r="E32" s="10" t="n"/>
    </row>
    <row r="33">
      <c r="A33" s="10" t="n"/>
      <c r="B33" s="10" t="n"/>
      <c r="C33" s="10" t="n"/>
      <c r="D33" s="10" t="n"/>
      <c r="E33" s="10" t="n"/>
    </row>
    <row r="34">
      <c r="A34" s="10" t="n"/>
      <c r="B34" s="10" t="n"/>
      <c r="C34" s="10" t="n"/>
      <c r="D34" s="10" t="n"/>
      <c r="E34" s="10" t="n"/>
    </row>
    <row r="35">
      <c r="A35" s="10" t="n"/>
      <c r="B35" s="10" t="n"/>
      <c r="C35" s="10" t="n"/>
      <c r="D35" s="10" t="n"/>
      <c r="E35" s="10" t="n"/>
    </row>
    <row r="36">
      <c r="A36" s="10" t="n"/>
      <c r="B36" s="10" t="n"/>
      <c r="C36" s="10" t="n"/>
      <c r="D36" s="10" t="n"/>
      <c r="E36" s="10" t="n"/>
    </row>
    <row r="37">
      <c r="A37" s="10" t="n"/>
      <c r="B37" s="10" t="n"/>
      <c r="C37" s="10" t="n"/>
      <c r="D37" s="10" t="n"/>
      <c r="E37" s="10" t="n"/>
    </row>
    <row r="38">
      <c r="A38" s="10" t="n"/>
      <c r="B38" s="10" t="n"/>
      <c r="C38" s="10" t="n"/>
      <c r="D38" s="10" t="n"/>
      <c r="E38" s="10" t="n"/>
    </row>
    <row r="39">
      <c r="A39" s="10" t="n"/>
      <c r="B39" s="10" t="n"/>
      <c r="C39" s="10" t="n"/>
      <c r="D39" s="10" t="n"/>
      <c r="E39" s="10" t="n"/>
    </row>
    <row r="40">
      <c r="A40" s="10" t="n"/>
      <c r="B40" s="10" t="n"/>
      <c r="C40" s="10" t="n"/>
      <c r="D40" s="10" t="n"/>
      <c r="E40" s="10" t="n"/>
    </row>
    <row r="41">
      <c r="A41" s="10" t="n"/>
      <c r="B41" s="10" t="n"/>
      <c r="C41" s="10" t="n"/>
      <c r="D41" s="10" t="n"/>
      <c r="E41" s="10" t="n"/>
    </row>
    <row r="42">
      <c r="A42" s="10" t="n"/>
      <c r="B42" s="10" t="n"/>
      <c r="C42" s="10" t="n"/>
      <c r="D42" s="10" t="n"/>
      <c r="E42" s="10" t="n"/>
    </row>
    <row r="43">
      <c r="A43" s="10" t="n"/>
      <c r="B43" s="10" t="n"/>
      <c r="C43" s="10" t="n"/>
      <c r="D43" s="10" t="n"/>
      <c r="E43" s="10" t="n"/>
    </row>
    <row r="44">
      <c r="A44" s="10" t="n"/>
      <c r="B44" s="10" t="n"/>
      <c r="C44" s="10" t="n"/>
      <c r="D44" s="10" t="n"/>
      <c r="E44" s="10" t="n"/>
    </row>
    <row r="45">
      <c r="A45" s="10" t="n"/>
      <c r="B45" s="10" t="n"/>
      <c r="C45" s="10" t="n"/>
      <c r="D45" s="10" t="n"/>
      <c r="E45" s="10" t="n"/>
    </row>
    <row r="46">
      <c r="A46" s="10" t="n"/>
      <c r="B46" s="10" t="n"/>
      <c r="C46" s="10" t="n"/>
      <c r="D46" s="10" t="n"/>
      <c r="E46" s="10" t="n"/>
    </row>
    <row r="47">
      <c r="A47" s="10" t="n"/>
      <c r="B47" s="10" t="n"/>
      <c r="C47" s="10" t="n"/>
      <c r="D47" s="10" t="n"/>
      <c r="E47" s="10" t="n"/>
    </row>
    <row r="48">
      <c r="A48" s="10" t="n"/>
      <c r="B48" s="10" t="n"/>
      <c r="C48" s="10" t="n"/>
      <c r="D48" s="10" t="n"/>
      <c r="E48" s="10" t="n"/>
    </row>
    <row r="49">
      <c r="A49" s="10" t="n"/>
      <c r="B49" s="10" t="n"/>
      <c r="C49" s="10" t="n"/>
      <c r="D49" s="10" t="n"/>
      <c r="E49" s="10" t="n"/>
    </row>
    <row r="50">
      <c r="A50" s="10" t="n"/>
      <c r="B50" s="10" t="n"/>
      <c r="C50" s="10" t="n"/>
      <c r="D50" s="10" t="n"/>
      <c r="E50" s="10" t="n"/>
    </row>
    <row r="51">
      <c r="A51" s="10" t="n"/>
      <c r="B51" s="10" t="n"/>
      <c r="C51" s="10" t="n"/>
      <c r="D51" s="10" t="n"/>
      <c r="E51" s="10" t="n"/>
    </row>
    <row r="52">
      <c r="A52" s="10" t="n"/>
      <c r="B52" s="10" t="n"/>
      <c r="C52" s="10" t="n"/>
      <c r="D52" s="10" t="n"/>
      <c r="E52" s="10" t="n"/>
    </row>
    <row r="53">
      <c r="A53" s="10" t="n"/>
      <c r="B53" s="10" t="n"/>
      <c r="C53" s="10" t="n"/>
      <c r="D53" s="10" t="n"/>
      <c r="E53" s="10" t="n"/>
    </row>
    <row r="54">
      <c r="A54" s="10" t="n"/>
      <c r="B54" s="10" t="n"/>
      <c r="C54" s="10" t="n"/>
      <c r="D54" s="10" t="n"/>
      <c r="E54" s="10" t="n"/>
    </row>
  </sheetData>
  <autoFilter ref="A4:E54"/>
  <conditionalFormatting sqref="A5:A54">
    <cfRule type="expression" priority="1" dxfId="0">
      <formula>AND(A5&lt;&gt;"",COUNTIF($A$5:$A$54,A5)&gt;1)</formula>
    </cfRule>
  </conditionalFormatting>
  <dataValidations count="2">
    <dataValidation sqref="B5:B54" showDropDown="0" showInputMessage="0" showErrorMessage="0" allowBlank="1" type="list">
      <formula1>"Sala,Equipo,Vehículo,Otro"</formula1>
    </dataValidation>
    <dataValidation sqref="C5:C54" showDropDown="0" showInputMessage="0" showErrorMessage="1" allowBlank="1" errorTitle="Valor no válido" error="Valor no válido" type="whole" operator="greaterThanOrEqual">
      <formula1>0</formula1>
    </dataValidation>
  </dataValidation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paperSize="9" fitToHeight="0" fitToWidth="1"/>
  <headerFooter>
    <oddHeader/>
    <oddFooter>&amp;C&amp;8 Plantilla ofrecida por SpotBooker – spot-booker.com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9432A"/>
    <outlinePr summaryBelow="1" summaryRight="1"/>
    <pageSetUpPr fitToPage="1"/>
  </sheetPr>
  <dimension ref="A1:G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9" customWidth="1" min="3" max="3"/>
    <col width="26" customWidth="1" min="4" max="4"/>
    <col width="20" customWidth="1" min="5" max="5"/>
    <col width="36" customWidth="1" min="6" max="6"/>
    <col width="22" customWidth="1" min="7" max="7"/>
  </cols>
  <sheetData>
    <row r="1">
      <c r="A1" s="6" t="inlineStr">
        <is>
          <t>Planificación de reservas de salas y equipos</t>
        </is>
      </c>
    </row>
    <row r="2">
      <c r="A2" s="2" t="inlineStr">
        <is>
          <t>Plantilla ofrecida por SpotBooker – spot-booker.com</t>
        </is>
      </c>
    </row>
    <row r="3">
      <c r="A3" s="7" t="inlineStr">
        <is>
          <t>Las filas amarillas son ejemplos: sustitúyalas o elimínelas.</t>
        </is>
      </c>
    </row>
    <row r="4" ht="22" customHeight="1">
      <c r="A4" s="8" t="inlineStr">
        <is>
          <t>Fecha</t>
        </is>
      </c>
      <c r="B4" s="8" t="inlineStr">
        <is>
          <t>Inicio</t>
        </is>
      </c>
      <c r="C4" s="8" t="inlineStr">
        <is>
          <t>Fin</t>
        </is>
      </c>
      <c r="D4" s="8" t="inlineStr">
        <is>
          <t>Recurso</t>
        </is>
      </c>
      <c r="E4" s="8" t="inlineStr">
        <is>
          <t>Reservado por</t>
        </is>
      </c>
      <c r="F4" s="8" t="inlineStr">
        <is>
          <t>Motivo / notas</t>
        </is>
      </c>
      <c r="G4" s="8" t="inlineStr">
        <is>
          <t>Control</t>
        </is>
      </c>
    </row>
    <row r="5">
      <c r="A5" s="11">
        <f>'Vista semanal'!$C$5+0</f>
        <v/>
      </c>
      <c r="B5" s="12" t="n">
        <v>0.375</v>
      </c>
      <c r="C5" s="12" t="n">
        <v>0.4166666666666667</v>
      </c>
      <c r="D5" s="9" t="inlineStr">
        <is>
          <t>Sala Olivo</t>
        </is>
      </c>
      <c r="E5" s="9" t="inlineStr">
        <is>
          <t>Lucía</t>
        </is>
      </c>
      <c r="F5" s="9" t="inlineStr">
        <is>
          <t>Reunión de equipo</t>
        </is>
      </c>
      <c r="G5" s="13">
        <f>IF(OR($A5="",$B5="",$C5="",$D5=""),"",IF($C5&lt;=$B5,"⚠ Fin antes del inicio",IF(SUMPRODUCT(($D$5:$D$304=$D5)*($A$5:$A$304=$A5)*($B$5:$B$304&lt;$C5-1/86400)*($C$5:$C$304&gt;$B5+1/86400))&gt;1,"⚠ Solapamiento","OK")))</f>
        <v/>
      </c>
    </row>
    <row r="6">
      <c r="A6" s="11">
        <f>'Vista semanal'!$C$5+0</f>
        <v/>
      </c>
      <c r="B6" s="12" t="n">
        <v>0.4166666666666667</v>
      </c>
      <c r="C6" s="12" t="n">
        <v>0.4791666666666667</v>
      </c>
      <c r="D6" s="9" t="inlineStr">
        <is>
          <t>Sala Olivo</t>
        </is>
      </c>
      <c r="E6" s="9" t="inlineStr">
        <is>
          <t>Javier</t>
        </is>
      </c>
      <c r="F6" s="9" t="inlineStr">
        <is>
          <t>Entrevista</t>
        </is>
      </c>
      <c r="G6" s="13">
        <f>IF(OR($A6="",$B6="",$C6="",$D6=""),"",IF($C6&lt;=$B6,"⚠ Fin antes del inicio",IF(SUMPRODUCT(($D$5:$D$304=$D6)*($A$5:$A$304=$A6)*($B$5:$B$304&lt;$C6-1/86400)*($C$5:$C$304&gt;$B6+1/86400))&gt;1,"⚠ Solapamiento","OK")))</f>
        <v/>
      </c>
    </row>
    <row r="7">
      <c r="A7" s="11">
        <f>'Vista semanal'!$C$5+0</f>
        <v/>
      </c>
      <c r="B7" s="12" t="n">
        <v>0.4583333333333333</v>
      </c>
      <c r="C7" s="12" t="n">
        <v>0.5</v>
      </c>
      <c r="D7" s="9" t="inlineStr">
        <is>
          <t>Sala Olivo</t>
        </is>
      </c>
      <c r="E7" s="9" t="inlineStr">
        <is>
          <t>Marta</t>
        </is>
      </c>
      <c r="F7" s="9" t="inlineStr">
        <is>
          <t>Ejemplo de solapamiento</t>
        </is>
      </c>
      <c r="G7" s="13">
        <f>IF(OR($A7="",$B7="",$C7="",$D7=""),"",IF($C7&lt;=$B7,"⚠ Fin antes del inicio",IF(SUMPRODUCT(($D$5:$D$304=$D7)*($A$5:$A$304=$A7)*($B$5:$B$304&lt;$C7-1/86400)*($C$5:$C$304&gt;$B7+1/86400))&gt;1,"⚠ Solapamiento","OK")))</f>
        <v/>
      </c>
    </row>
    <row r="8">
      <c r="A8" s="11">
        <f>'Vista semanal'!$C$5+1</f>
        <v/>
      </c>
      <c r="B8" s="12" t="n">
        <v>0.5833333333333334</v>
      </c>
      <c r="C8" s="12" t="n">
        <v>0.6666666666666666</v>
      </c>
      <c r="D8" s="9" t="inlineStr">
        <is>
          <t>Salón de actos</t>
        </is>
      </c>
      <c r="E8" s="9" t="inlineStr">
        <is>
          <t>Pablo</t>
        </is>
      </c>
      <c r="F8" s="9" t="inlineStr">
        <is>
          <t>Formación</t>
        </is>
      </c>
      <c r="G8" s="13">
        <f>IF(OR($A8="",$B8="",$C8="",$D8=""),"",IF($C8&lt;=$B8,"⚠ Fin antes del inicio",IF(SUMPRODUCT(($D$5:$D$304=$D8)*($A$5:$A$304=$A8)*($B$5:$B$304&lt;$C8-1/86400)*($C$5:$C$304&gt;$B8+1/86400))&gt;1,"⚠ Solapamiento","OK")))</f>
        <v/>
      </c>
    </row>
    <row r="9">
      <c r="A9" s="11">
        <f>'Vista semanal'!$C$5+2</f>
        <v/>
      </c>
      <c r="B9" s="12" t="n">
        <v>0.3541666666666667</v>
      </c>
      <c r="C9" s="12" t="n">
        <v>0.5208333333333334</v>
      </c>
      <c r="D9" s="9" t="inlineStr">
        <is>
          <t>Proyector 1</t>
        </is>
      </c>
      <c r="E9" s="9" t="inlineStr">
        <is>
          <t>Elena</t>
        </is>
      </c>
      <c r="F9" s="9" t="inlineStr">
        <is>
          <t>Taller</t>
        </is>
      </c>
      <c r="G9" s="13">
        <f>IF(OR($A9="",$B9="",$C9="",$D9=""),"",IF($C9&lt;=$B9,"⚠ Fin antes del inicio",IF(SUMPRODUCT(($D$5:$D$304=$D9)*($A$5:$A$304=$A9)*($B$5:$B$304&lt;$C9-1/86400)*($C$5:$C$304&gt;$B9+1/86400))&gt;1,"⚠ Solapamiento","OK")))</f>
        <v/>
      </c>
    </row>
    <row r="10">
      <c r="A10" s="11">
        <f>'Vista semanal'!$C$5+3</f>
        <v/>
      </c>
      <c r="B10" s="12" t="n">
        <v>0.5416666666666666</v>
      </c>
      <c r="C10" s="12" t="n">
        <v>0.7083333333333334</v>
      </c>
      <c r="D10" s="9" t="inlineStr">
        <is>
          <t>Furgoneta</t>
        </is>
      </c>
      <c r="E10" s="9" t="inlineStr">
        <is>
          <t>Diego</t>
        </is>
      </c>
      <c r="F10" s="9" t="inlineStr">
        <is>
          <t>Visita a obra</t>
        </is>
      </c>
      <c r="G10" s="13">
        <f>IF(OR($A10="",$B10="",$C10="",$D10=""),"",IF($C10&lt;=$B10,"⚠ Fin antes del inicio",IF(SUMPRODUCT(($D$5:$D$304=$D10)*($A$5:$A$304=$A10)*($B$5:$B$304&lt;$C10-1/86400)*($C$5:$C$304&gt;$B10+1/86400))&gt;1,"⚠ Solapamiento","OK")))</f>
        <v/>
      </c>
    </row>
    <row r="11">
      <c r="A11" s="14" t="n"/>
      <c r="B11" s="15" t="n"/>
      <c r="C11" s="15" t="n"/>
      <c r="D11" s="10" t="n"/>
      <c r="E11" s="10" t="n"/>
      <c r="F11" s="10" t="n"/>
      <c r="G11" s="13">
        <f>IF(OR($A11="",$B11="",$C11="",$D11=""),"",IF($C11&lt;=$B11,"⚠ Fin antes del inicio",IF(SUMPRODUCT(($D$5:$D$304=$D11)*($A$5:$A$304=$A11)*($B$5:$B$304&lt;$C11-1/86400)*($C$5:$C$304&gt;$B11+1/86400))&gt;1,"⚠ Solapamiento","OK")))</f>
        <v/>
      </c>
    </row>
    <row r="12">
      <c r="A12" s="14" t="n"/>
      <c r="B12" s="15" t="n"/>
      <c r="C12" s="15" t="n"/>
      <c r="D12" s="10" t="n"/>
      <c r="E12" s="10" t="n"/>
      <c r="F12" s="10" t="n"/>
      <c r="G12" s="13">
        <f>IF(OR($A12="",$B12="",$C12="",$D12=""),"",IF($C12&lt;=$B12,"⚠ Fin antes del inicio",IF(SUMPRODUCT(($D$5:$D$304=$D12)*($A$5:$A$304=$A12)*($B$5:$B$304&lt;$C12-1/86400)*($C$5:$C$304&gt;$B12+1/86400))&gt;1,"⚠ Solapamiento","OK")))</f>
        <v/>
      </c>
    </row>
    <row r="13">
      <c r="A13" s="14" t="n"/>
      <c r="B13" s="15" t="n"/>
      <c r="C13" s="15" t="n"/>
      <c r="D13" s="10" t="n"/>
      <c r="E13" s="10" t="n"/>
      <c r="F13" s="10" t="n"/>
      <c r="G13" s="13">
        <f>IF(OR($A13="",$B13="",$C13="",$D13=""),"",IF($C13&lt;=$B13,"⚠ Fin antes del inicio",IF(SUMPRODUCT(($D$5:$D$304=$D13)*($A$5:$A$304=$A13)*($B$5:$B$304&lt;$C13-1/86400)*($C$5:$C$304&gt;$B13+1/86400))&gt;1,"⚠ Solapamiento","OK")))</f>
        <v/>
      </c>
    </row>
    <row r="14">
      <c r="A14" s="14" t="n"/>
      <c r="B14" s="15" t="n"/>
      <c r="C14" s="15" t="n"/>
      <c r="D14" s="10" t="n"/>
      <c r="E14" s="10" t="n"/>
      <c r="F14" s="10" t="n"/>
      <c r="G14" s="13">
        <f>IF(OR($A14="",$B14="",$C14="",$D14=""),"",IF($C14&lt;=$B14,"⚠ Fin antes del inicio",IF(SUMPRODUCT(($D$5:$D$304=$D14)*($A$5:$A$304=$A14)*($B$5:$B$304&lt;$C14-1/86400)*($C$5:$C$304&gt;$B14+1/86400))&gt;1,"⚠ Solapamiento","OK")))</f>
        <v/>
      </c>
    </row>
    <row r="15">
      <c r="A15" s="14" t="n"/>
      <c r="B15" s="15" t="n"/>
      <c r="C15" s="15" t="n"/>
      <c r="D15" s="10" t="n"/>
      <c r="E15" s="10" t="n"/>
      <c r="F15" s="10" t="n"/>
      <c r="G15" s="13">
        <f>IF(OR($A15="",$B15="",$C15="",$D15=""),"",IF($C15&lt;=$B15,"⚠ Fin antes del inicio",IF(SUMPRODUCT(($D$5:$D$304=$D15)*($A$5:$A$304=$A15)*($B$5:$B$304&lt;$C15-1/86400)*($C$5:$C$304&gt;$B15+1/86400))&gt;1,"⚠ Solapamiento","OK")))</f>
        <v/>
      </c>
    </row>
    <row r="16">
      <c r="A16" s="14" t="n"/>
      <c r="B16" s="15" t="n"/>
      <c r="C16" s="15" t="n"/>
      <c r="D16" s="10" t="n"/>
      <c r="E16" s="10" t="n"/>
      <c r="F16" s="10" t="n"/>
      <c r="G16" s="13">
        <f>IF(OR($A16="",$B16="",$C16="",$D16=""),"",IF($C16&lt;=$B16,"⚠ Fin antes del inicio",IF(SUMPRODUCT(($D$5:$D$304=$D16)*($A$5:$A$304=$A16)*($B$5:$B$304&lt;$C16-1/86400)*($C$5:$C$304&gt;$B16+1/86400))&gt;1,"⚠ Solapamiento","OK")))</f>
        <v/>
      </c>
    </row>
    <row r="17">
      <c r="A17" s="14" t="n"/>
      <c r="B17" s="15" t="n"/>
      <c r="C17" s="15" t="n"/>
      <c r="D17" s="10" t="n"/>
      <c r="E17" s="10" t="n"/>
      <c r="F17" s="10" t="n"/>
      <c r="G17" s="13">
        <f>IF(OR($A17="",$B17="",$C17="",$D17=""),"",IF($C17&lt;=$B17,"⚠ Fin antes del inicio",IF(SUMPRODUCT(($D$5:$D$304=$D17)*($A$5:$A$304=$A17)*($B$5:$B$304&lt;$C17-1/86400)*($C$5:$C$304&gt;$B17+1/86400))&gt;1,"⚠ Solapamiento","OK")))</f>
        <v/>
      </c>
    </row>
    <row r="18">
      <c r="A18" s="14" t="n"/>
      <c r="B18" s="15" t="n"/>
      <c r="C18" s="15" t="n"/>
      <c r="D18" s="10" t="n"/>
      <c r="E18" s="10" t="n"/>
      <c r="F18" s="10" t="n"/>
      <c r="G18" s="13">
        <f>IF(OR($A18="",$B18="",$C18="",$D18=""),"",IF($C18&lt;=$B18,"⚠ Fin antes del inicio",IF(SUMPRODUCT(($D$5:$D$304=$D18)*($A$5:$A$304=$A18)*($B$5:$B$304&lt;$C18-1/86400)*($C$5:$C$304&gt;$B18+1/86400))&gt;1,"⚠ Solapamiento","OK")))</f>
        <v/>
      </c>
    </row>
    <row r="19">
      <c r="A19" s="14" t="n"/>
      <c r="B19" s="15" t="n"/>
      <c r="C19" s="15" t="n"/>
      <c r="D19" s="10" t="n"/>
      <c r="E19" s="10" t="n"/>
      <c r="F19" s="10" t="n"/>
      <c r="G19" s="13">
        <f>IF(OR($A19="",$B19="",$C19="",$D19=""),"",IF($C19&lt;=$B19,"⚠ Fin antes del inicio",IF(SUMPRODUCT(($D$5:$D$304=$D19)*($A$5:$A$304=$A19)*($B$5:$B$304&lt;$C19-1/86400)*($C$5:$C$304&gt;$B19+1/86400))&gt;1,"⚠ Solapamiento","OK")))</f>
        <v/>
      </c>
    </row>
    <row r="20">
      <c r="A20" s="14" t="n"/>
      <c r="B20" s="15" t="n"/>
      <c r="C20" s="15" t="n"/>
      <c r="D20" s="10" t="n"/>
      <c r="E20" s="10" t="n"/>
      <c r="F20" s="10" t="n"/>
      <c r="G20" s="13">
        <f>IF(OR($A20="",$B20="",$C20="",$D20=""),"",IF($C20&lt;=$B20,"⚠ Fin antes del inicio",IF(SUMPRODUCT(($D$5:$D$304=$D20)*($A$5:$A$304=$A20)*($B$5:$B$304&lt;$C20-1/86400)*($C$5:$C$304&gt;$B20+1/86400))&gt;1,"⚠ Solapamiento","OK")))</f>
        <v/>
      </c>
    </row>
    <row r="21">
      <c r="A21" s="14" t="n"/>
      <c r="B21" s="15" t="n"/>
      <c r="C21" s="15" t="n"/>
      <c r="D21" s="10" t="n"/>
      <c r="E21" s="10" t="n"/>
      <c r="F21" s="10" t="n"/>
      <c r="G21" s="13">
        <f>IF(OR($A21="",$B21="",$C21="",$D21=""),"",IF($C21&lt;=$B21,"⚠ Fin antes del inicio",IF(SUMPRODUCT(($D$5:$D$304=$D21)*($A$5:$A$304=$A21)*($B$5:$B$304&lt;$C21-1/86400)*($C$5:$C$304&gt;$B21+1/86400))&gt;1,"⚠ Solapamiento","OK")))</f>
        <v/>
      </c>
    </row>
    <row r="22">
      <c r="A22" s="14" t="n"/>
      <c r="B22" s="15" t="n"/>
      <c r="C22" s="15" t="n"/>
      <c r="D22" s="10" t="n"/>
      <c r="E22" s="10" t="n"/>
      <c r="F22" s="10" t="n"/>
      <c r="G22" s="13">
        <f>IF(OR($A22="",$B22="",$C22="",$D22=""),"",IF($C22&lt;=$B22,"⚠ Fin antes del inicio",IF(SUMPRODUCT(($D$5:$D$304=$D22)*($A$5:$A$304=$A22)*($B$5:$B$304&lt;$C22-1/86400)*($C$5:$C$304&gt;$B22+1/86400))&gt;1,"⚠ Solapamiento","OK")))</f>
        <v/>
      </c>
    </row>
    <row r="23">
      <c r="A23" s="14" t="n"/>
      <c r="B23" s="15" t="n"/>
      <c r="C23" s="15" t="n"/>
      <c r="D23" s="10" t="n"/>
      <c r="E23" s="10" t="n"/>
      <c r="F23" s="10" t="n"/>
      <c r="G23" s="13">
        <f>IF(OR($A23="",$B23="",$C23="",$D23=""),"",IF($C23&lt;=$B23,"⚠ Fin antes del inicio",IF(SUMPRODUCT(($D$5:$D$304=$D23)*($A$5:$A$304=$A23)*($B$5:$B$304&lt;$C23-1/86400)*($C$5:$C$304&gt;$B23+1/86400))&gt;1,"⚠ Solapamiento","OK")))</f>
        <v/>
      </c>
    </row>
    <row r="24">
      <c r="A24" s="14" t="n"/>
      <c r="B24" s="15" t="n"/>
      <c r="C24" s="15" t="n"/>
      <c r="D24" s="10" t="n"/>
      <c r="E24" s="10" t="n"/>
      <c r="F24" s="10" t="n"/>
      <c r="G24" s="13">
        <f>IF(OR($A24="",$B24="",$C24="",$D24=""),"",IF($C24&lt;=$B24,"⚠ Fin antes del inicio",IF(SUMPRODUCT(($D$5:$D$304=$D24)*($A$5:$A$304=$A24)*($B$5:$B$304&lt;$C24-1/86400)*($C$5:$C$304&gt;$B24+1/86400))&gt;1,"⚠ Solapamiento","OK")))</f>
        <v/>
      </c>
    </row>
    <row r="25">
      <c r="A25" s="14" t="n"/>
      <c r="B25" s="15" t="n"/>
      <c r="C25" s="15" t="n"/>
      <c r="D25" s="10" t="n"/>
      <c r="E25" s="10" t="n"/>
      <c r="F25" s="10" t="n"/>
      <c r="G25" s="13">
        <f>IF(OR($A25="",$B25="",$C25="",$D25=""),"",IF($C25&lt;=$B25,"⚠ Fin antes del inicio",IF(SUMPRODUCT(($D$5:$D$304=$D25)*($A$5:$A$304=$A25)*($B$5:$B$304&lt;$C25-1/86400)*($C$5:$C$304&gt;$B25+1/86400))&gt;1,"⚠ Solapamiento","OK")))</f>
        <v/>
      </c>
    </row>
    <row r="26">
      <c r="A26" s="14" t="n"/>
      <c r="B26" s="15" t="n"/>
      <c r="C26" s="15" t="n"/>
      <c r="D26" s="10" t="n"/>
      <c r="E26" s="10" t="n"/>
      <c r="F26" s="10" t="n"/>
      <c r="G26" s="13">
        <f>IF(OR($A26="",$B26="",$C26="",$D26=""),"",IF($C26&lt;=$B26,"⚠ Fin antes del inicio",IF(SUMPRODUCT(($D$5:$D$304=$D26)*($A$5:$A$304=$A26)*($B$5:$B$304&lt;$C26-1/86400)*($C$5:$C$304&gt;$B26+1/86400))&gt;1,"⚠ Solapamiento","OK")))</f>
        <v/>
      </c>
    </row>
    <row r="27">
      <c r="A27" s="14" t="n"/>
      <c r="B27" s="15" t="n"/>
      <c r="C27" s="15" t="n"/>
      <c r="D27" s="10" t="n"/>
      <c r="E27" s="10" t="n"/>
      <c r="F27" s="10" t="n"/>
      <c r="G27" s="13">
        <f>IF(OR($A27="",$B27="",$C27="",$D27=""),"",IF($C27&lt;=$B27,"⚠ Fin antes del inicio",IF(SUMPRODUCT(($D$5:$D$304=$D27)*($A$5:$A$304=$A27)*($B$5:$B$304&lt;$C27-1/86400)*($C$5:$C$304&gt;$B27+1/86400))&gt;1,"⚠ Solapamiento","OK")))</f>
        <v/>
      </c>
    </row>
    <row r="28">
      <c r="A28" s="14" t="n"/>
      <c r="B28" s="15" t="n"/>
      <c r="C28" s="15" t="n"/>
      <c r="D28" s="10" t="n"/>
      <c r="E28" s="10" t="n"/>
      <c r="F28" s="10" t="n"/>
      <c r="G28" s="13">
        <f>IF(OR($A28="",$B28="",$C28="",$D28=""),"",IF($C28&lt;=$B28,"⚠ Fin antes del inicio",IF(SUMPRODUCT(($D$5:$D$304=$D28)*($A$5:$A$304=$A28)*($B$5:$B$304&lt;$C28-1/86400)*($C$5:$C$304&gt;$B28+1/86400))&gt;1,"⚠ Solapamiento","OK")))</f>
        <v/>
      </c>
    </row>
    <row r="29">
      <c r="A29" s="14" t="n"/>
      <c r="B29" s="15" t="n"/>
      <c r="C29" s="15" t="n"/>
      <c r="D29" s="10" t="n"/>
      <c r="E29" s="10" t="n"/>
      <c r="F29" s="10" t="n"/>
      <c r="G29" s="13">
        <f>IF(OR($A29="",$B29="",$C29="",$D29=""),"",IF($C29&lt;=$B29,"⚠ Fin antes del inicio",IF(SUMPRODUCT(($D$5:$D$304=$D29)*($A$5:$A$304=$A29)*($B$5:$B$304&lt;$C29-1/86400)*($C$5:$C$304&gt;$B29+1/86400))&gt;1,"⚠ Solapamiento","OK")))</f>
        <v/>
      </c>
    </row>
    <row r="30">
      <c r="A30" s="14" t="n"/>
      <c r="B30" s="15" t="n"/>
      <c r="C30" s="15" t="n"/>
      <c r="D30" s="10" t="n"/>
      <c r="E30" s="10" t="n"/>
      <c r="F30" s="10" t="n"/>
      <c r="G30" s="13">
        <f>IF(OR($A30="",$B30="",$C30="",$D30=""),"",IF($C30&lt;=$B30,"⚠ Fin antes del inicio",IF(SUMPRODUCT(($D$5:$D$304=$D30)*($A$5:$A$304=$A30)*($B$5:$B$304&lt;$C30-1/86400)*($C$5:$C$304&gt;$B30+1/86400))&gt;1,"⚠ Solapamiento","OK")))</f>
        <v/>
      </c>
    </row>
    <row r="31">
      <c r="A31" s="14" t="n"/>
      <c r="B31" s="15" t="n"/>
      <c r="C31" s="15" t="n"/>
      <c r="D31" s="10" t="n"/>
      <c r="E31" s="10" t="n"/>
      <c r="F31" s="10" t="n"/>
      <c r="G31" s="13">
        <f>IF(OR($A31="",$B31="",$C31="",$D31=""),"",IF($C31&lt;=$B31,"⚠ Fin antes del inicio",IF(SUMPRODUCT(($D$5:$D$304=$D31)*($A$5:$A$304=$A31)*($B$5:$B$304&lt;$C31-1/86400)*($C$5:$C$304&gt;$B31+1/86400))&gt;1,"⚠ Solapamiento","OK")))</f>
        <v/>
      </c>
    </row>
    <row r="32">
      <c r="A32" s="14" t="n"/>
      <c r="B32" s="15" t="n"/>
      <c r="C32" s="15" t="n"/>
      <c r="D32" s="10" t="n"/>
      <c r="E32" s="10" t="n"/>
      <c r="F32" s="10" t="n"/>
      <c r="G32" s="13">
        <f>IF(OR($A32="",$B32="",$C32="",$D32=""),"",IF($C32&lt;=$B32,"⚠ Fin antes del inicio",IF(SUMPRODUCT(($D$5:$D$304=$D32)*($A$5:$A$304=$A32)*($B$5:$B$304&lt;$C32-1/86400)*($C$5:$C$304&gt;$B32+1/86400))&gt;1,"⚠ Solapamiento","OK")))</f>
        <v/>
      </c>
    </row>
    <row r="33">
      <c r="A33" s="14" t="n"/>
      <c r="B33" s="15" t="n"/>
      <c r="C33" s="15" t="n"/>
      <c r="D33" s="10" t="n"/>
      <c r="E33" s="10" t="n"/>
      <c r="F33" s="10" t="n"/>
      <c r="G33" s="13">
        <f>IF(OR($A33="",$B33="",$C33="",$D33=""),"",IF($C33&lt;=$B33,"⚠ Fin antes del inicio",IF(SUMPRODUCT(($D$5:$D$304=$D33)*($A$5:$A$304=$A33)*($B$5:$B$304&lt;$C33-1/86400)*($C$5:$C$304&gt;$B33+1/86400))&gt;1,"⚠ Solapamiento","OK")))</f>
        <v/>
      </c>
    </row>
    <row r="34">
      <c r="A34" s="14" t="n"/>
      <c r="B34" s="15" t="n"/>
      <c r="C34" s="15" t="n"/>
      <c r="D34" s="10" t="n"/>
      <c r="E34" s="10" t="n"/>
      <c r="F34" s="10" t="n"/>
      <c r="G34" s="13">
        <f>IF(OR($A34="",$B34="",$C34="",$D34=""),"",IF($C34&lt;=$B34,"⚠ Fin antes del inicio",IF(SUMPRODUCT(($D$5:$D$304=$D34)*($A$5:$A$304=$A34)*($B$5:$B$304&lt;$C34-1/86400)*($C$5:$C$304&gt;$B34+1/86400))&gt;1,"⚠ Solapamiento","OK")))</f>
        <v/>
      </c>
    </row>
    <row r="35">
      <c r="A35" s="14" t="n"/>
      <c r="B35" s="15" t="n"/>
      <c r="C35" s="15" t="n"/>
      <c r="D35" s="10" t="n"/>
      <c r="E35" s="10" t="n"/>
      <c r="F35" s="10" t="n"/>
      <c r="G35" s="13">
        <f>IF(OR($A35="",$B35="",$C35="",$D35=""),"",IF($C35&lt;=$B35,"⚠ Fin antes del inicio",IF(SUMPRODUCT(($D$5:$D$304=$D35)*($A$5:$A$304=$A35)*($B$5:$B$304&lt;$C35-1/86400)*($C$5:$C$304&gt;$B35+1/86400))&gt;1,"⚠ Solapamiento","OK")))</f>
        <v/>
      </c>
    </row>
    <row r="36">
      <c r="A36" s="14" t="n"/>
      <c r="B36" s="15" t="n"/>
      <c r="C36" s="15" t="n"/>
      <c r="D36" s="10" t="n"/>
      <c r="E36" s="10" t="n"/>
      <c r="F36" s="10" t="n"/>
      <c r="G36" s="13">
        <f>IF(OR($A36="",$B36="",$C36="",$D36=""),"",IF($C36&lt;=$B36,"⚠ Fin antes del inicio",IF(SUMPRODUCT(($D$5:$D$304=$D36)*($A$5:$A$304=$A36)*($B$5:$B$304&lt;$C36-1/86400)*($C$5:$C$304&gt;$B36+1/86400))&gt;1,"⚠ Solapamiento","OK")))</f>
        <v/>
      </c>
    </row>
    <row r="37">
      <c r="A37" s="14" t="n"/>
      <c r="B37" s="15" t="n"/>
      <c r="C37" s="15" t="n"/>
      <c r="D37" s="10" t="n"/>
      <c r="E37" s="10" t="n"/>
      <c r="F37" s="10" t="n"/>
      <c r="G37" s="13">
        <f>IF(OR($A37="",$B37="",$C37="",$D37=""),"",IF($C37&lt;=$B37,"⚠ Fin antes del inicio",IF(SUMPRODUCT(($D$5:$D$304=$D37)*($A$5:$A$304=$A37)*($B$5:$B$304&lt;$C37-1/86400)*($C$5:$C$304&gt;$B37+1/86400))&gt;1,"⚠ Solapamiento","OK")))</f>
        <v/>
      </c>
    </row>
    <row r="38">
      <c r="A38" s="14" t="n"/>
      <c r="B38" s="15" t="n"/>
      <c r="C38" s="15" t="n"/>
      <c r="D38" s="10" t="n"/>
      <c r="E38" s="10" t="n"/>
      <c r="F38" s="10" t="n"/>
      <c r="G38" s="13">
        <f>IF(OR($A38="",$B38="",$C38="",$D38=""),"",IF($C38&lt;=$B38,"⚠ Fin antes del inicio",IF(SUMPRODUCT(($D$5:$D$304=$D38)*($A$5:$A$304=$A38)*($B$5:$B$304&lt;$C38-1/86400)*($C$5:$C$304&gt;$B38+1/86400))&gt;1,"⚠ Solapamiento","OK")))</f>
        <v/>
      </c>
    </row>
    <row r="39">
      <c r="A39" s="14" t="n"/>
      <c r="B39" s="15" t="n"/>
      <c r="C39" s="15" t="n"/>
      <c r="D39" s="10" t="n"/>
      <c r="E39" s="10" t="n"/>
      <c r="F39" s="10" t="n"/>
      <c r="G39" s="13">
        <f>IF(OR($A39="",$B39="",$C39="",$D39=""),"",IF($C39&lt;=$B39,"⚠ Fin antes del inicio",IF(SUMPRODUCT(($D$5:$D$304=$D39)*($A$5:$A$304=$A39)*($B$5:$B$304&lt;$C39-1/86400)*($C$5:$C$304&gt;$B39+1/86400))&gt;1,"⚠ Solapamiento","OK")))</f>
        <v/>
      </c>
    </row>
    <row r="40">
      <c r="A40" s="14" t="n"/>
      <c r="B40" s="15" t="n"/>
      <c r="C40" s="15" t="n"/>
      <c r="D40" s="10" t="n"/>
      <c r="E40" s="10" t="n"/>
      <c r="F40" s="10" t="n"/>
      <c r="G40" s="13">
        <f>IF(OR($A40="",$B40="",$C40="",$D40=""),"",IF($C40&lt;=$B40,"⚠ Fin antes del inicio",IF(SUMPRODUCT(($D$5:$D$304=$D40)*($A$5:$A$304=$A40)*($B$5:$B$304&lt;$C40-1/86400)*($C$5:$C$304&gt;$B40+1/86400))&gt;1,"⚠ Solapamiento","OK")))</f>
        <v/>
      </c>
    </row>
    <row r="41">
      <c r="A41" s="14" t="n"/>
      <c r="B41" s="15" t="n"/>
      <c r="C41" s="15" t="n"/>
      <c r="D41" s="10" t="n"/>
      <c r="E41" s="10" t="n"/>
      <c r="F41" s="10" t="n"/>
      <c r="G41" s="13">
        <f>IF(OR($A41="",$B41="",$C41="",$D41=""),"",IF($C41&lt;=$B41,"⚠ Fin antes del inicio",IF(SUMPRODUCT(($D$5:$D$304=$D41)*($A$5:$A$304=$A41)*($B$5:$B$304&lt;$C41-1/86400)*($C$5:$C$304&gt;$B41+1/86400))&gt;1,"⚠ Solapamiento","OK")))</f>
        <v/>
      </c>
    </row>
    <row r="42">
      <c r="A42" s="14" t="n"/>
      <c r="B42" s="15" t="n"/>
      <c r="C42" s="15" t="n"/>
      <c r="D42" s="10" t="n"/>
      <c r="E42" s="10" t="n"/>
      <c r="F42" s="10" t="n"/>
      <c r="G42" s="13">
        <f>IF(OR($A42="",$B42="",$C42="",$D42=""),"",IF($C42&lt;=$B42,"⚠ Fin antes del inicio",IF(SUMPRODUCT(($D$5:$D$304=$D42)*($A$5:$A$304=$A42)*($B$5:$B$304&lt;$C42-1/86400)*($C$5:$C$304&gt;$B42+1/86400))&gt;1,"⚠ Solapamiento","OK")))</f>
        <v/>
      </c>
    </row>
    <row r="43">
      <c r="A43" s="14" t="n"/>
      <c r="B43" s="15" t="n"/>
      <c r="C43" s="15" t="n"/>
      <c r="D43" s="10" t="n"/>
      <c r="E43" s="10" t="n"/>
      <c r="F43" s="10" t="n"/>
      <c r="G43" s="13">
        <f>IF(OR($A43="",$B43="",$C43="",$D43=""),"",IF($C43&lt;=$B43,"⚠ Fin antes del inicio",IF(SUMPRODUCT(($D$5:$D$304=$D43)*($A$5:$A$304=$A43)*($B$5:$B$304&lt;$C43-1/86400)*($C$5:$C$304&gt;$B43+1/86400))&gt;1,"⚠ Solapamiento","OK")))</f>
        <v/>
      </c>
    </row>
    <row r="44">
      <c r="A44" s="14" t="n"/>
      <c r="B44" s="15" t="n"/>
      <c r="C44" s="15" t="n"/>
      <c r="D44" s="10" t="n"/>
      <c r="E44" s="10" t="n"/>
      <c r="F44" s="10" t="n"/>
      <c r="G44" s="13">
        <f>IF(OR($A44="",$B44="",$C44="",$D44=""),"",IF($C44&lt;=$B44,"⚠ Fin antes del inicio",IF(SUMPRODUCT(($D$5:$D$304=$D44)*($A$5:$A$304=$A44)*($B$5:$B$304&lt;$C44-1/86400)*($C$5:$C$304&gt;$B44+1/86400))&gt;1,"⚠ Solapamiento","OK")))</f>
        <v/>
      </c>
    </row>
    <row r="45">
      <c r="A45" s="14" t="n"/>
      <c r="B45" s="15" t="n"/>
      <c r="C45" s="15" t="n"/>
      <c r="D45" s="10" t="n"/>
      <c r="E45" s="10" t="n"/>
      <c r="F45" s="10" t="n"/>
      <c r="G45" s="13">
        <f>IF(OR($A45="",$B45="",$C45="",$D45=""),"",IF($C45&lt;=$B45,"⚠ Fin antes del inicio",IF(SUMPRODUCT(($D$5:$D$304=$D45)*($A$5:$A$304=$A45)*($B$5:$B$304&lt;$C45-1/86400)*($C$5:$C$304&gt;$B45+1/86400))&gt;1,"⚠ Solapamiento","OK")))</f>
        <v/>
      </c>
    </row>
    <row r="46">
      <c r="A46" s="14" t="n"/>
      <c r="B46" s="15" t="n"/>
      <c r="C46" s="15" t="n"/>
      <c r="D46" s="10" t="n"/>
      <c r="E46" s="10" t="n"/>
      <c r="F46" s="10" t="n"/>
      <c r="G46" s="13">
        <f>IF(OR($A46="",$B46="",$C46="",$D46=""),"",IF($C46&lt;=$B46,"⚠ Fin antes del inicio",IF(SUMPRODUCT(($D$5:$D$304=$D46)*($A$5:$A$304=$A46)*($B$5:$B$304&lt;$C46-1/86400)*($C$5:$C$304&gt;$B46+1/86400))&gt;1,"⚠ Solapamiento","OK")))</f>
        <v/>
      </c>
    </row>
    <row r="47">
      <c r="A47" s="14" t="n"/>
      <c r="B47" s="15" t="n"/>
      <c r="C47" s="15" t="n"/>
      <c r="D47" s="10" t="n"/>
      <c r="E47" s="10" t="n"/>
      <c r="F47" s="10" t="n"/>
      <c r="G47" s="13">
        <f>IF(OR($A47="",$B47="",$C47="",$D47=""),"",IF($C47&lt;=$B47,"⚠ Fin antes del inicio",IF(SUMPRODUCT(($D$5:$D$304=$D47)*($A$5:$A$304=$A47)*($B$5:$B$304&lt;$C47-1/86400)*($C$5:$C$304&gt;$B47+1/86400))&gt;1,"⚠ Solapamiento","OK")))</f>
        <v/>
      </c>
    </row>
    <row r="48">
      <c r="A48" s="14" t="n"/>
      <c r="B48" s="15" t="n"/>
      <c r="C48" s="15" t="n"/>
      <c r="D48" s="10" t="n"/>
      <c r="E48" s="10" t="n"/>
      <c r="F48" s="10" t="n"/>
      <c r="G48" s="13">
        <f>IF(OR($A48="",$B48="",$C48="",$D48=""),"",IF($C48&lt;=$B48,"⚠ Fin antes del inicio",IF(SUMPRODUCT(($D$5:$D$304=$D48)*($A$5:$A$304=$A48)*($B$5:$B$304&lt;$C48-1/86400)*($C$5:$C$304&gt;$B48+1/86400))&gt;1,"⚠ Solapamiento","OK")))</f>
        <v/>
      </c>
    </row>
    <row r="49">
      <c r="A49" s="14" t="n"/>
      <c r="B49" s="15" t="n"/>
      <c r="C49" s="15" t="n"/>
      <c r="D49" s="10" t="n"/>
      <c r="E49" s="10" t="n"/>
      <c r="F49" s="10" t="n"/>
      <c r="G49" s="13">
        <f>IF(OR($A49="",$B49="",$C49="",$D49=""),"",IF($C49&lt;=$B49,"⚠ Fin antes del inicio",IF(SUMPRODUCT(($D$5:$D$304=$D49)*($A$5:$A$304=$A49)*($B$5:$B$304&lt;$C49-1/86400)*($C$5:$C$304&gt;$B49+1/86400))&gt;1,"⚠ Solapamiento","OK")))</f>
        <v/>
      </c>
    </row>
    <row r="50">
      <c r="A50" s="14" t="n"/>
      <c r="B50" s="15" t="n"/>
      <c r="C50" s="15" t="n"/>
      <c r="D50" s="10" t="n"/>
      <c r="E50" s="10" t="n"/>
      <c r="F50" s="10" t="n"/>
      <c r="G50" s="13">
        <f>IF(OR($A50="",$B50="",$C50="",$D50=""),"",IF($C50&lt;=$B50,"⚠ Fin antes del inicio",IF(SUMPRODUCT(($D$5:$D$304=$D50)*($A$5:$A$304=$A50)*($B$5:$B$304&lt;$C50-1/86400)*($C$5:$C$304&gt;$B50+1/86400))&gt;1,"⚠ Solapamiento","OK")))</f>
        <v/>
      </c>
    </row>
    <row r="51">
      <c r="A51" s="14" t="n"/>
      <c r="B51" s="15" t="n"/>
      <c r="C51" s="15" t="n"/>
      <c r="D51" s="10" t="n"/>
      <c r="E51" s="10" t="n"/>
      <c r="F51" s="10" t="n"/>
      <c r="G51" s="13">
        <f>IF(OR($A51="",$B51="",$C51="",$D51=""),"",IF($C51&lt;=$B51,"⚠ Fin antes del inicio",IF(SUMPRODUCT(($D$5:$D$304=$D51)*($A$5:$A$304=$A51)*($B$5:$B$304&lt;$C51-1/86400)*($C$5:$C$304&gt;$B51+1/86400))&gt;1,"⚠ Solapamiento","OK")))</f>
        <v/>
      </c>
    </row>
    <row r="52">
      <c r="A52" s="14" t="n"/>
      <c r="B52" s="15" t="n"/>
      <c r="C52" s="15" t="n"/>
      <c r="D52" s="10" t="n"/>
      <c r="E52" s="10" t="n"/>
      <c r="F52" s="10" t="n"/>
      <c r="G52" s="13">
        <f>IF(OR($A52="",$B52="",$C52="",$D52=""),"",IF($C52&lt;=$B52,"⚠ Fin antes del inicio",IF(SUMPRODUCT(($D$5:$D$304=$D52)*($A$5:$A$304=$A52)*($B$5:$B$304&lt;$C52-1/86400)*($C$5:$C$304&gt;$B52+1/86400))&gt;1,"⚠ Solapamiento","OK")))</f>
        <v/>
      </c>
    </row>
    <row r="53">
      <c r="A53" s="14" t="n"/>
      <c r="B53" s="15" t="n"/>
      <c r="C53" s="15" t="n"/>
      <c r="D53" s="10" t="n"/>
      <c r="E53" s="10" t="n"/>
      <c r="F53" s="10" t="n"/>
      <c r="G53" s="13">
        <f>IF(OR($A53="",$B53="",$C53="",$D53=""),"",IF($C53&lt;=$B53,"⚠ Fin antes del inicio",IF(SUMPRODUCT(($D$5:$D$304=$D53)*($A$5:$A$304=$A53)*($B$5:$B$304&lt;$C53-1/86400)*($C$5:$C$304&gt;$B53+1/86400))&gt;1,"⚠ Solapamiento","OK")))</f>
        <v/>
      </c>
    </row>
    <row r="54">
      <c r="A54" s="14" t="n"/>
      <c r="B54" s="15" t="n"/>
      <c r="C54" s="15" t="n"/>
      <c r="D54" s="10" t="n"/>
      <c r="E54" s="10" t="n"/>
      <c r="F54" s="10" t="n"/>
      <c r="G54" s="13">
        <f>IF(OR($A54="",$B54="",$C54="",$D54=""),"",IF($C54&lt;=$B54,"⚠ Fin antes del inicio",IF(SUMPRODUCT(($D$5:$D$304=$D54)*($A$5:$A$304=$A54)*($B$5:$B$304&lt;$C54-1/86400)*($C$5:$C$304&gt;$B54+1/86400))&gt;1,"⚠ Solapamiento","OK")))</f>
        <v/>
      </c>
    </row>
    <row r="55">
      <c r="A55" s="14" t="n"/>
      <c r="B55" s="15" t="n"/>
      <c r="C55" s="15" t="n"/>
      <c r="D55" s="10" t="n"/>
      <c r="E55" s="10" t="n"/>
      <c r="F55" s="10" t="n"/>
      <c r="G55" s="13">
        <f>IF(OR($A55="",$B55="",$C55="",$D55=""),"",IF($C55&lt;=$B55,"⚠ Fin antes del inicio",IF(SUMPRODUCT(($D$5:$D$304=$D55)*($A$5:$A$304=$A55)*($B$5:$B$304&lt;$C55-1/86400)*($C$5:$C$304&gt;$B55+1/86400))&gt;1,"⚠ Solapamiento","OK")))</f>
        <v/>
      </c>
    </row>
    <row r="56">
      <c r="A56" s="14" t="n"/>
      <c r="B56" s="15" t="n"/>
      <c r="C56" s="15" t="n"/>
      <c r="D56" s="10" t="n"/>
      <c r="E56" s="10" t="n"/>
      <c r="F56" s="10" t="n"/>
      <c r="G56" s="13">
        <f>IF(OR($A56="",$B56="",$C56="",$D56=""),"",IF($C56&lt;=$B56,"⚠ Fin antes del inicio",IF(SUMPRODUCT(($D$5:$D$304=$D56)*($A$5:$A$304=$A56)*($B$5:$B$304&lt;$C56-1/86400)*($C$5:$C$304&gt;$B56+1/86400))&gt;1,"⚠ Solapamiento","OK")))</f>
        <v/>
      </c>
    </row>
    <row r="57">
      <c r="A57" s="14" t="n"/>
      <c r="B57" s="15" t="n"/>
      <c r="C57" s="15" t="n"/>
      <c r="D57" s="10" t="n"/>
      <c r="E57" s="10" t="n"/>
      <c r="F57" s="10" t="n"/>
      <c r="G57" s="13">
        <f>IF(OR($A57="",$B57="",$C57="",$D57=""),"",IF($C57&lt;=$B57,"⚠ Fin antes del inicio",IF(SUMPRODUCT(($D$5:$D$304=$D57)*($A$5:$A$304=$A57)*($B$5:$B$304&lt;$C57-1/86400)*($C$5:$C$304&gt;$B57+1/86400))&gt;1,"⚠ Solapamiento","OK")))</f>
        <v/>
      </c>
    </row>
    <row r="58">
      <c r="A58" s="14" t="n"/>
      <c r="B58" s="15" t="n"/>
      <c r="C58" s="15" t="n"/>
      <c r="D58" s="10" t="n"/>
      <c r="E58" s="10" t="n"/>
      <c r="F58" s="10" t="n"/>
      <c r="G58" s="13">
        <f>IF(OR($A58="",$B58="",$C58="",$D58=""),"",IF($C58&lt;=$B58,"⚠ Fin antes del inicio",IF(SUMPRODUCT(($D$5:$D$304=$D58)*($A$5:$A$304=$A58)*($B$5:$B$304&lt;$C58-1/86400)*($C$5:$C$304&gt;$B58+1/86400))&gt;1,"⚠ Solapamiento","OK")))</f>
        <v/>
      </c>
    </row>
    <row r="59">
      <c r="A59" s="14" t="n"/>
      <c r="B59" s="15" t="n"/>
      <c r="C59" s="15" t="n"/>
      <c r="D59" s="10" t="n"/>
      <c r="E59" s="10" t="n"/>
      <c r="F59" s="10" t="n"/>
      <c r="G59" s="13">
        <f>IF(OR($A59="",$B59="",$C59="",$D59=""),"",IF($C59&lt;=$B59,"⚠ Fin antes del inicio",IF(SUMPRODUCT(($D$5:$D$304=$D59)*($A$5:$A$304=$A59)*($B$5:$B$304&lt;$C59-1/86400)*($C$5:$C$304&gt;$B59+1/86400))&gt;1,"⚠ Solapamiento","OK")))</f>
        <v/>
      </c>
    </row>
    <row r="60">
      <c r="A60" s="14" t="n"/>
      <c r="B60" s="15" t="n"/>
      <c r="C60" s="15" t="n"/>
      <c r="D60" s="10" t="n"/>
      <c r="E60" s="10" t="n"/>
      <c r="F60" s="10" t="n"/>
      <c r="G60" s="13">
        <f>IF(OR($A60="",$B60="",$C60="",$D60=""),"",IF($C60&lt;=$B60,"⚠ Fin antes del inicio",IF(SUMPRODUCT(($D$5:$D$304=$D60)*($A$5:$A$304=$A60)*($B$5:$B$304&lt;$C60-1/86400)*($C$5:$C$304&gt;$B60+1/86400))&gt;1,"⚠ Solapamiento","OK")))</f>
        <v/>
      </c>
    </row>
    <row r="61">
      <c r="A61" s="14" t="n"/>
      <c r="B61" s="15" t="n"/>
      <c r="C61" s="15" t="n"/>
      <c r="D61" s="10" t="n"/>
      <c r="E61" s="10" t="n"/>
      <c r="F61" s="10" t="n"/>
      <c r="G61" s="13">
        <f>IF(OR($A61="",$B61="",$C61="",$D61=""),"",IF($C61&lt;=$B61,"⚠ Fin antes del inicio",IF(SUMPRODUCT(($D$5:$D$304=$D61)*($A$5:$A$304=$A61)*($B$5:$B$304&lt;$C61-1/86400)*($C$5:$C$304&gt;$B61+1/86400))&gt;1,"⚠ Solapamiento","OK")))</f>
        <v/>
      </c>
    </row>
    <row r="62">
      <c r="A62" s="14" t="n"/>
      <c r="B62" s="15" t="n"/>
      <c r="C62" s="15" t="n"/>
      <c r="D62" s="10" t="n"/>
      <c r="E62" s="10" t="n"/>
      <c r="F62" s="10" t="n"/>
      <c r="G62" s="13">
        <f>IF(OR($A62="",$B62="",$C62="",$D62=""),"",IF($C62&lt;=$B62,"⚠ Fin antes del inicio",IF(SUMPRODUCT(($D$5:$D$304=$D62)*($A$5:$A$304=$A62)*($B$5:$B$304&lt;$C62-1/86400)*($C$5:$C$304&gt;$B62+1/86400))&gt;1,"⚠ Solapamiento","OK")))</f>
        <v/>
      </c>
    </row>
    <row r="63">
      <c r="A63" s="14" t="n"/>
      <c r="B63" s="15" t="n"/>
      <c r="C63" s="15" t="n"/>
      <c r="D63" s="10" t="n"/>
      <c r="E63" s="10" t="n"/>
      <c r="F63" s="10" t="n"/>
      <c r="G63" s="13">
        <f>IF(OR($A63="",$B63="",$C63="",$D63=""),"",IF($C63&lt;=$B63,"⚠ Fin antes del inicio",IF(SUMPRODUCT(($D$5:$D$304=$D63)*($A$5:$A$304=$A63)*($B$5:$B$304&lt;$C63-1/86400)*($C$5:$C$304&gt;$B63+1/86400))&gt;1,"⚠ Solapamiento","OK")))</f>
        <v/>
      </c>
    </row>
    <row r="64">
      <c r="A64" s="14" t="n"/>
      <c r="B64" s="15" t="n"/>
      <c r="C64" s="15" t="n"/>
      <c r="D64" s="10" t="n"/>
      <c r="E64" s="10" t="n"/>
      <c r="F64" s="10" t="n"/>
      <c r="G64" s="13">
        <f>IF(OR($A64="",$B64="",$C64="",$D64=""),"",IF($C64&lt;=$B64,"⚠ Fin antes del inicio",IF(SUMPRODUCT(($D$5:$D$304=$D64)*($A$5:$A$304=$A64)*($B$5:$B$304&lt;$C64-1/86400)*($C$5:$C$304&gt;$B64+1/86400))&gt;1,"⚠ Solapamiento","OK")))</f>
        <v/>
      </c>
    </row>
    <row r="65">
      <c r="A65" s="14" t="n"/>
      <c r="B65" s="15" t="n"/>
      <c r="C65" s="15" t="n"/>
      <c r="D65" s="10" t="n"/>
      <c r="E65" s="10" t="n"/>
      <c r="F65" s="10" t="n"/>
      <c r="G65" s="13">
        <f>IF(OR($A65="",$B65="",$C65="",$D65=""),"",IF($C65&lt;=$B65,"⚠ Fin antes del inicio",IF(SUMPRODUCT(($D$5:$D$304=$D65)*($A$5:$A$304=$A65)*($B$5:$B$304&lt;$C65-1/86400)*($C$5:$C$304&gt;$B65+1/86400))&gt;1,"⚠ Solapamiento","OK")))</f>
        <v/>
      </c>
    </row>
    <row r="66">
      <c r="A66" s="14" t="n"/>
      <c r="B66" s="15" t="n"/>
      <c r="C66" s="15" t="n"/>
      <c r="D66" s="10" t="n"/>
      <c r="E66" s="10" t="n"/>
      <c r="F66" s="10" t="n"/>
      <c r="G66" s="13">
        <f>IF(OR($A66="",$B66="",$C66="",$D66=""),"",IF($C66&lt;=$B66,"⚠ Fin antes del inicio",IF(SUMPRODUCT(($D$5:$D$304=$D66)*($A$5:$A$304=$A66)*($B$5:$B$304&lt;$C66-1/86400)*($C$5:$C$304&gt;$B66+1/86400))&gt;1,"⚠ Solapamiento","OK")))</f>
        <v/>
      </c>
    </row>
    <row r="67">
      <c r="A67" s="14" t="n"/>
      <c r="B67" s="15" t="n"/>
      <c r="C67" s="15" t="n"/>
      <c r="D67" s="10" t="n"/>
      <c r="E67" s="10" t="n"/>
      <c r="F67" s="10" t="n"/>
      <c r="G67" s="13">
        <f>IF(OR($A67="",$B67="",$C67="",$D67=""),"",IF($C67&lt;=$B67,"⚠ Fin antes del inicio",IF(SUMPRODUCT(($D$5:$D$304=$D67)*($A$5:$A$304=$A67)*($B$5:$B$304&lt;$C67-1/86400)*($C$5:$C$304&gt;$B67+1/86400))&gt;1,"⚠ Solapamiento","OK")))</f>
        <v/>
      </c>
    </row>
    <row r="68">
      <c r="A68" s="14" t="n"/>
      <c r="B68" s="15" t="n"/>
      <c r="C68" s="15" t="n"/>
      <c r="D68" s="10" t="n"/>
      <c r="E68" s="10" t="n"/>
      <c r="F68" s="10" t="n"/>
      <c r="G68" s="13">
        <f>IF(OR($A68="",$B68="",$C68="",$D68=""),"",IF($C68&lt;=$B68,"⚠ Fin antes del inicio",IF(SUMPRODUCT(($D$5:$D$304=$D68)*($A$5:$A$304=$A68)*($B$5:$B$304&lt;$C68-1/86400)*($C$5:$C$304&gt;$B68+1/86400))&gt;1,"⚠ Solapamiento","OK")))</f>
        <v/>
      </c>
    </row>
    <row r="69">
      <c r="A69" s="14" t="n"/>
      <c r="B69" s="15" t="n"/>
      <c r="C69" s="15" t="n"/>
      <c r="D69" s="10" t="n"/>
      <c r="E69" s="10" t="n"/>
      <c r="F69" s="10" t="n"/>
      <c r="G69" s="13">
        <f>IF(OR($A69="",$B69="",$C69="",$D69=""),"",IF($C69&lt;=$B69,"⚠ Fin antes del inicio",IF(SUMPRODUCT(($D$5:$D$304=$D69)*($A$5:$A$304=$A69)*($B$5:$B$304&lt;$C69-1/86400)*($C$5:$C$304&gt;$B69+1/86400))&gt;1,"⚠ Solapamiento","OK")))</f>
        <v/>
      </c>
    </row>
    <row r="70">
      <c r="A70" s="14" t="n"/>
      <c r="B70" s="15" t="n"/>
      <c r="C70" s="15" t="n"/>
      <c r="D70" s="10" t="n"/>
      <c r="E70" s="10" t="n"/>
      <c r="F70" s="10" t="n"/>
      <c r="G70" s="13">
        <f>IF(OR($A70="",$B70="",$C70="",$D70=""),"",IF($C70&lt;=$B70,"⚠ Fin antes del inicio",IF(SUMPRODUCT(($D$5:$D$304=$D70)*($A$5:$A$304=$A70)*($B$5:$B$304&lt;$C70-1/86400)*($C$5:$C$304&gt;$B70+1/86400))&gt;1,"⚠ Solapamiento","OK")))</f>
        <v/>
      </c>
    </row>
    <row r="71">
      <c r="A71" s="14" t="n"/>
      <c r="B71" s="15" t="n"/>
      <c r="C71" s="15" t="n"/>
      <c r="D71" s="10" t="n"/>
      <c r="E71" s="10" t="n"/>
      <c r="F71" s="10" t="n"/>
      <c r="G71" s="13">
        <f>IF(OR($A71="",$B71="",$C71="",$D71=""),"",IF($C71&lt;=$B71,"⚠ Fin antes del inicio",IF(SUMPRODUCT(($D$5:$D$304=$D71)*($A$5:$A$304=$A71)*($B$5:$B$304&lt;$C71-1/86400)*($C$5:$C$304&gt;$B71+1/86400))&gt;1,"⚠ Solapamiento","OK")))</f>
        <v/>
      </c>
    </row>
    <row r="72">
      <c r="A72" s="14" t="n"/>
      <c r="B72" s="15" t="n"/>
      <c r="C72" s="15" t="n"/>
      <c r="D72" s="10" t="n"/>
      <c r="E72" s="10" t="n"/>
      <c r="F72" s="10" t="n"/>
      <c r="G72" s="13">
        <f>IF(OR($A72="",$B72="",$C72="",$D72=""),"",IF($C72&lt;=$B72,"⚠ Fin antes del inicio",IF(SUMPRODUCT(($D$5:$D$304=$D72)*($A$5:$A$304=$A72)*($B$5:$B$304&lt;$C72-1/86400)*($C$5:$C$304&gt;$B72+1/86400))&gt;1,"⚠ Solapamiento","OK")))</f>
        <v/>
      </c>
    </row>
    <row r="73">
      <c r="A73" s="14" t="n"/>
      <c r="B73" s="15" t="n"/>
      <c r="C73" s="15" t="n"/>
      <c r="D73" s="10" t="n"/>
      <c r="E73" s="10" t="n"/>
      <c r="F73" s="10" t="n"/>
      <c r="G73" s="13">
        <f>IF(OR($A73="",$B73="",$C73="",$D73=""),"",IF($C73&lt;=$B73,"⚠ Fin antes del inicio",IF(SUMPRODUCT(($D$5:$D$304=$D73)*($A$5:$A$304=$A73)*($B$5:$B$304&lt;$C73-1/86400)*($C$5:$C$304&gt;$B73+1/86400))&gt;1,"⚠ Solapamiento","OK")))</f>
        <v/>
      </c>
    </row>
    <row r="74">
      <c r="A74" s="14" t="n"/>
      <c r="B74" s="15" t="n"/>
      <c r="C74" s="15" t="n"/>
      <c r="D74" s="10" t="n"/>
      <c r="E74" s="10" t="n"/>
      <c r="F74" s="10" t="n"/>
      <c r="G74" s="13">
        <f>IF(OR($A74="",$B74="",$C74="",$D74=""),"",IF($C74&lt;=$B74,"⚠ Fin antes del inicio",IF(SUMPRODUCT(($D$5:$D$304=$D74)*($A$5:$A$304=$A74)*($B$5:$B$304&lt;$C74-1/86400)*($C$5:$C$304&gt;$B74+1/86400))&gt;1,"⚠ Solapamiento","OK")))</f>
        <v/>
      </c>
    </row>
    <row r="75">
      <c r="A75" s="14" t="n"/>
      <c r="B75" s="15" t="n"/>
      <c r="C75" s="15" t="n"/>
      <c r="D75" s="10" t="n"/>
      <c r="E75" s="10" t="n"/>
      <c r="F75" s="10" t="n"/>
      <c r="G75" s="13">
        <f>IF(OR($A75="",$B75="",$C75="",$D75=""),"",IF($C75&lt;=$B75,"⚠ Fin antes del inicio",IF(SUMPRODUCT(($D$5:$D$304=$D75)*($A$5:$A$304=$A75)*($B$5:$B$304&lt;$C75-1/86400)*($C$5:$C$304&gt;$B75+1/86400))&gt;1,"⚠ Solapamiento","OK")))</f>
        <v/>
      </c>
    </row>
    <row r="76">
      <c r="A76" s="14" t="n"/>
      <c r="B76" s="15" t="n"/>
      <c r="C76" s="15" t="n"/>
      <c r="D76" s="10" t="n"/>
      <c r="E76" s="10" t="n"/>
      <c r="F76" s="10" t="n"/>
      <c r="G76" s="13">
        <f>IF(OR($A76="",$B76="",$C76="",$D76=""),"",IF($C76&lt;=$B76,"⚠ Fin antes del inicio",IF(SUMPRODUCT(($D$5:$D$304=$D76)*($A$5:$A$304=$A76)*($B$5:$B$304&lt;$C76-1/86400)*($C$5:$C$304&gt;$B76+1/86400))&gt;1,"⚠ Solapamiento","OK")))</f>
        <v/>
      </c>
    </row>
    <row r="77">
      <c r="A77" s="14" t="n"/>
      <c r="B77" s="15" t="n"/>
      <c r="C77" s="15" t="n"/>
      <c r="D77" s="10" t="n"/>
      <c r="E77" s="10" t="n"/>
      <c r="F77" s="10" t="n"/>
      <c r="G77" s="13">
        <f>IF(OR($A77="",$B77="",$C77="",$D77=""),"",IF($C77&lt;=$B77,"⚠ Fin antes del inicio",IF(SUMPRODUCT(($D$5:$D$304=$D77)*($A$5:$A$304=$A77)*($B$5:$B$304&lt;$C77-1/86400)*($C$5:$C$304&gt;$B77+1/86400))&gt;1,"⚠ Solapamiento","OK")))</f>
        <v/>
      </c>
    </row>
    <row r="78">
      <c r="A78" s="14" t="n"/>
      <c r="B78" s="15" t="n"/>
      <c r="C78" s="15" t="n"/>
      <c r="D78" s="10" t="n"/>
      <c r="E78" s="10" t="n"/>
      <c r="F78" s="10" t="n"/>
      <c r="G78" s="13">
        <f>IF(OR($A78="",$B78="",$C78="",$D78=""),"",IF($C78&lt;=$B78,"⚠ Fin antes del inicio",IF(SUMPRODUCT(($D$5:$D$304=$D78)*($A$5:$A$304=$A78)*($B$5:$B$304&lt;$C78-1/86400)*($C$5:$C$304&gt;$B78+1/86400))&gt;1,"⚠ Solapamiento","OK")))</f>
        <v/>
      </c>
    </row>
    <row r="79">
      <c r="A79" s="14" t="n"/>
      <c r="B79" s="15" t="n"/>
      <c r="C79" s="15" t="n"/>
      <c r="D79" s="10" t="n"/>
      <c r="E79" s="10" t="n"/>
      <c r="F79" s="10" t="n"/>
      <c r="G79" s="13">
        <f>IF(OR($A79="",$B79="",$C79="",$D79=""),"",IF($C79&lt;=$B79,"⚠ Fin antes del inicio",IF(SUMPRODUCT(($D$5:$D$304=$D79)*($A$5:$A$304=$A79)*($B$5:$B$304&lt;$C79-1/86400)*($C$5:$C$304&gt;$B79+1/86400))&gt;1,"⚠ Solapamiento","OK")))</f>
        <v/>
      </c>
    </row>
    <row r="80">
      <c r="A80" s="14" t="n"/>
      <c r="B80" s="15" t="n"/>
      <c r="C80" s="15" t="n"/>
      <c r="D80" s="10" t="n"/>
      <c r="E80" s="10" t="n"/>
      <c r="F80" s="10" t="n"/>
      <c r="G80" s="13">
        <f>IF(OR($A80="",$B80="",$C80="",$D80=""),"",IF($C80&lt;=$B80,"⚠ Fin antes del inicio",IF(SUMPRODUCT(($D$5:$D$304=$D80)*($A$5:$A$304=$A80)*($B$5:$B$304&lt;$C80-1/86400)*($C$5:$C$304&gt;$B80+1/86400))&gt;1,"⚠ Solapamiento","OK")))</f>
        <v/>
      </c>
    </row>
    <row r="81">
      <c r="A81" s="14" t="n"/>
      <c r="B81" s="15" t="n"/>
      <c r="C81" s="15" t="n"/>
      <c r="D81" s="10" t="n"/>
      <c r="E81" s="10" t="n"/>
      <c r="F81" s="10" t="n"/>
      <c r="G81" s="13">
        <f>IF(OR($A81="",$B81="",$C81="",$D81=""),"",IF($C81&lt;=$B81,"⚠ Fin antes del inicio",IF(SUMPRODUCT(($D$5:$D$304=$D81)*($A$5:$A$304=$A81)*($B$5:$B$304&lt;$C81-1/86400)*($C$5:$C$304&gt;$B81+1/86400))&gt;1,"⚠ Solapamiento","OK")))</f>
        <v/>
      </c>
    </row>
    <row r="82">
      <c r="A82" s="14" t="n"/>
      <c r="B82" s="15" t="n"/>
      <c r="C82" s="15" t="n"/>
      <c r="D82" s="10" t="n"/>
      <c r="E82" s="10" t="n"/>
      <c r="F82" s="10" t="n"/>
      <c r="G82" s="13">
        <f>IF(OR($A82="",$B82="",$C82="",$D82=""),"",IF($C82&lt;=$B82,"⚠ Fin antes del inicio",IF(SUMPRODUCT(($D$5:$D$304=$D82)*($A$5:$A$304=$A82)*($B$5:$B$304&lt;$C82-1/86400)*($C$5:$C$304&gt;$B82+1/86400))&gt;1,"⚠ Solapamiento","OK")))</f>
        <v/>
      </c>
    </row>
    <row r="83">
      <c r="A83" s="14" t="n"/>
      <c r="B83" s="15" t="n"/>
      <c r="C83" s="15" t="n"/>
      <c r="D83" s="10" t="n"/>
      <c r="E83" s="10" t="n"/>
      <c r="F83" s="10" t="n"/>
      <c r="G83" s="13">
        <f>IF(OR($A83="",$B83="",$C83="",$D83=""),"",IF($C83&lt;=$B83,"⚠ Fin antes del inicio",IF(SUMPRODUCT(($D$5:$D$304=$D83)*($A$5:$A$304=$A83)*($B$5:$B$304&lt;$C83-1/86400)*($C$5:$C$304&gt;$B83+1/86400))&gt;1,"⚠ Solapamiento","OK")))</f>
        <v/>
      </c>
    </row>
    <row r="84">
      <c r="A84" s="14" t="n"/>
      <c r="B84" s="15" t="n"/>
      <c r="C84" s="15" t="n"/>
      <c r="D84" s="10" t="n"/>
      <c r="E84" s="10" t="n"/>
      <c r="F84" s="10" t="n"/>
      <c r="G84" s="13">
        <f>IF(OR($A84="",$B84="",$C84="",$D84=""),"",IF($C84&lt;=$B84,"⚠ Fin antes del inicio",IF(SUMPRODUCT(($D$5:$D$304=$D84)*($A$5:$A$304=$A84)*($B$5:$B$304&lt;$C84-1/86400)*($C$5:$C$304&gt;$B84+1/86400))&gt;1,"⚠ Solapamiento","OK")))</f>
        <v/>
      </c>
    </row>
    <row r="85">
      <c r="A85" s="14" t="n"/>
      <c r="B85" s="15" t="n"/>
      <c r="C85" s="15" t="n"/>
      <c r="D85" s="10" t="n"/>
      <c r="E85" s="10" t="n"/>
      <c r="F85" s="10" t="n"/>
      <c r="G85" s="13">
        <f>IF(OR($A85="",$B85="",$C85="",$D85=""),"",IF($C85&lt;=$B85,"⚠ Fin antes del inicio",IF(SUMPRODUCT(($D$5:$D$304=$D85)*($A$5:$A$304=$A85)*($B$5:$B$304&lt;$C85-1/86400)*($C$5:$C$304&gt;$B85+1/86400))&gt;1,"⚠ Solapamiento","OK")))</f>
        <v/>
      </c>
    </row>
    <row r="86">
      <c r="A86" s="14" t="n"/>
      <c r="B86" s="15" t="n"/>
      <c r="C86" s="15" t="n"/>
      <c r="D86" s="10" t="n"/>
      <c r="E86" s="10" t="n"/>
      <c r="F86" s="10" t="n"/>
      <c r="G86" s="13">
        <f>IF(OR($A86="",$B86="",$C86="",$D86=""),"",IF($C86&lt;=$B86,"⚠ Fin antes del inicio",IF(SUMPRODUCT(($D$5:$D$304=$D86)*($A$5:$A$304=$A86)*($B$5:$B$304&lt;$C86-1/86400)*($C$5:$C$304&gt;$B86+1/86400))&gt;1,"⚠ Solapamiento","OK")))</f>
        <v/>
      </c>
    </row>
    <row r="87">
      <c r="A87" s="14" t="n"/>
      <c r="B87" s="15" t="n"/>
      <c r="C87" s="15" t="n"/>
      <c r="D87" s="10" t="n"/>
      <c r="E87" s="10" t="n"/>
      <c r="F87" s="10" t="n"/>
      <c r="G87" s="13">
        <f>IF(OR($A87="",$B87="",$C87="",$D87=""),"",IF($C87&lt;=$B87,"⚠ Fin antes del inicio",IF(SUMPRODUCT(($D$5:$D$304=$D87)*($A$5:$A$304=$A87)*($B$5:$B$304&lt;$C87-1/86400)*($C$5:$C$304&gt;$B87+1/86400))&gt;1,"⚠ Solapamiento","OK")))</f>
        <v/>
      </c>
    </row>
    <row r="88">
      <c r="A88" s="14" t="n"/>
      <c r="B88" s="15" t="n"/>
      <c r="C88" s="15" t="n"/>
      <c r="D88" s="10" t="n"/>
      <c r="E88" s="10" t="n"/>
      <c r="F88" s="10" t="n"/>
      <c r="G88" s="13">
        <f>IF(OR($A88="",$B88="",$C88="",$D88=""),"",IF($C88&lt;=$B88,"⚠ Fin antes del inicio",IF(SUMPRODUCT(($D$5:$D$304=$D88)*($A$5:$A$304=$A88)*($B$5:$B$304&lt;$C88-1/86400)*($C$5:$C$304&gt;$B88+1/86400))&gt;1,"⚠ Solapamiento","OK")))</f>
        <v/>
      </c>
    </row>
    <row r="89">
      <c r="A89" s="14" t="n"/>
      <c r="B89" s="15" t="n"/>
      <c r="C89" s="15" t="n"/>
      <c r="D89" s="10" t="n"/>
      <c r="E89" s="10" t="n"/>
      <c r="F89" s="10" t="n"/>
      <c r="G89" s="13">
        <f>IF(OR($A89="",$B89="",$C89="",$D89=""),"",IF($C89&lt;=$B89,"⚠ Fin antes del inicio",IF(SUMPRODUCT(($D$5:$D$304=$D89)*($A$5:$A$304=$A89)*($B$5:$B$304&lt;$C89-1/86400)*($C$5:$C$304&gt;$B89+1/86400))&gt;1,"⚠ Solapamiento","OK")))</f>
        <v/>
      </c>
    </row>
    <row r="90">
      <c r="A90" s="14" t="n"/>
      <c r="B90" s="15" t="n"/>
      <c r="C90" s="15" t="n"/>
      <c r="D90" s="10" t="n"/>
      <c r="E90" s="10" t="n"/>
      <c r="F90" s="10" t="n"/>
      <c r="G90" s="13">
        <f>IF(OR($A90="",$B90="",$C90="",$D90=""),"",IF($C90&lt;=$B90,"⚠ Fin antes del inicio",IF(SUMPRODUCT(($D$5:$D$304=$D90)*($A$5:$A$304=$A90)*($B$5:$B$304&lt;$C90-1/86400)*($C$5:$C$304&gt;$B90+1/86400))&gt;1,"⚠ Solapamiento","OK")))</f>
        <v/>
      </c>
    </row>
    <row r="91">
      <c r="A91" s="14" t="n"/>
      <c r="B91" s="15" t="n"/>
      <c r="C91" s="15" t="n"/>
      <c r="D91" s="10" t="n"/>
      <c r="E91" s="10" t="n"/>
      <c r="F91" s="10" t="n"/>
      <c r="G91" s="13">
        <f>IF(OR($A91="",$B91="",$C91="",$D91=""),"",IF($C91&lt;=$B91,"⚠ Fin antes del inicio",IF(SUMPRODUCT(($D$5:$D$304=$D91)*($A$5:$A$304=$A91)*($B$5:$B$304&lt;$C91-1/86400)*($C$5:$C$304&gt;$B91+1/86400))&gt;1,"⚠ Solapamiento","OK")))</f>
        <v/>
      </c>
    </row>
    <row r="92">
      <c r="A92" s="14" t="n"/>
      <c r="B92" s="15" t="n"/>
      <c r="C92" s="15" t="n"/>
      <c r="D92" s="10" t="n"/>
      <c r="E92" s="10" t="n"/>
      <c r="F92" s="10" t="n"/>
      <c r="G92" s="13">
        <f>IF(OR($A92="",$B92="",$C92="",$D92=""),"",IF($C92&lt;=$B92,"⚠ Fin antes del inicio",IF(SUMPRODUCT(($D$5:$D$304=$D92)*($A$5:$A$304=$A92)*($B$5:$B$304&lt;$C92-1/86400)*($C$5:$C$304&gt;$B92+1/86400))&gt;1,"⚠ Solapamiento","OK")))</f>
        <v/>
      </c>
    </row>
    <row r="93">
      <c r="A93" s="14" t="n"/>
      <c r="B93" s="15" t="n"/>
      <c r="C93" s="15" t="n"/>
      <c r="D93" s="10" t="n"/>
      <c r="E93" s="10" t="n"/>
      <c r="F93" s="10" t="n"/>
      <c r="G93" s="13">
        <f>IF(OR($A93="",$B93="",$C93="",$D93=""),"",IF($C93&lt;=$B93,"⚠ Fin antes del inicio",IF(SUMPRODUCT(($D$5:$D$304=$D93)*($A$5:$A$304=$A93)*($B$5:$B$304&lt;$C93-1/86400)*($C$5:$C$304&gt;$B93+1/86400))&gt;1,"⚠ Solapamiento","OK")))</f>
        <v/>
      </c>
    </row>
    <row r="94">
      <c r="A94" s="14" t="n"/>
      <c r="B94" s="15" t="n"/>
      <c r="C94" s="15" t="n"/>
      <c r="D94" s="10" t="n"/>
      <c r="E94" s="10" t="n"/>
      <c r="F94" s="10" t="n"/>
      <c r="G94" s="13">
        <f>IF(OR($A94="",$B94="",$C94="",$D94=""),"",IF($C94&lt;=$B94,"⚠ Fin antes del inicio",IF(SUMPRODUCT(($D$5:$D$304=$D94)*($A$5:$A$304=$A94)*($B$5:$B$304&lt;$C94-1/86400)*($C$5:$C$304&gt;$B94+1/86400))&gt;1,"⚠ Solapamiento","OK")))</f>
        <v/>
      </c>
    </row>
    <row r="95">
      <c r="A95" s="14" t="n"/>
      <c r="B95" s="15" t="n"/>
      <c r="C95" s="15" t="n"/>
      <c r="D95" s="10" t="n"/>
      <c r="E95" s="10" t="n"/>
      <c r="F95" s="10" t="n"/>
      <c r="G95" s="13">
        <f>IF(OR($A95="",$B95="",$C95="",$D95=""),"",IF($C95&lt;=$B95,"⚠ Fin antes del inicio",IF(SUMPRODUCT(($D$5:$D$304=$D95)*($A$5:$A$304=$A95)*($B$5:$B$304&lt;$C95-1/86400)*($C$5:$C$304&gt;$B95+1/86400))&gt;1,"⚠ Solapamiento","OK")))</f>
        <v/>
      </c>
    </row>
    <row r="96">
      <c r="A96" s="14" t="n"/>
      <c r="B96" s="15" t="n"/>
      <c r="C96" s="15" t="n"/>
      <c r="D96" s="10" t="n"/>
      <c r="E96" s="10" t="n"/>
      <c r="F96" s="10" t="n"/>
      <c r="G96" s="13">
        <f>IF(OR($A96="",$B96="",$C96="",$D96=""),"",IF($C96&lt;=$B96,"⚠ Fin antes del inicio",IF(SUMPRODUCT(($D$5:$D$304=$D96)*($A$5:$A$304=$A96)*($B$5:$B$304&lt;$C96-1/86400)*($C$5:$C$304&gt;$B96+1/86400))&gt;1,"⚠ Solapamiento","OK")))</f>
        <v/>
      </c>
    </row>
    <row r="97">
      <c r="A97" s="14" t="n"/>
      <c r="B97" s="15" t="n"/>
      <c r="C97" s="15" t="n"/>
      <c r="D97" s="10" t="n"/>
      <c r="E97" s="10" t="n"/>
      <c r="F97" s="10" t="n"/>
      <c r="G97" s="13">
        <f>IF(OR($A97="",$B97="",$C97="",$D97=""),"",IF($C97&lt;=$B97,"⚠ Fin antes del inicio",IF(SUMPRODUCT(($D$5:$D$304=$D97)*($A$5:$A$304=$A97)*($B$5:$B$304&lt;$C97-1/86400)*($C$5:$C$304&gt;$B97+1/86400))&gt;1,"⚠ Solapamiento","OK")))</f>
        <v/>
      </c>
    </row>
    <row r="98">
      <c r="A98" s="14" t="n"/>
      <c r="B98" s="15" t="n"/>
      <c r="C98" s="15" t="n"/>
      <c r="D98" s="10" t="n"/>
      <c r="E98" s="10" t="n"/>
      <c r="F98" s="10" t="n"/>
      <c r="G98" s="13">
        <f>IF(OR($A98="",$B98="",$C98="",$D98=""),"",IF($C98&lt;=$B98,"⚠ Fin antes del inicio",IF(SUMPRODUCT(($D$5:$D$304=$D98)*($A$5:$A$304=$A98)*($B$5:$B$304&lt;$C98-1/86400)*($C$5:$C$304&gt;$B98+1/86400))&gt;1,"⚠ Solapamiento","OK")))</f>
        <v/>
      </c>
    </row>
    <row r="99">
      <c r="A99" s="14" t="n"/>
      <c r="B99" s="15" t="n"/>
      <c r="C99" s="15" t="n"/>
      <c r="D99" s="10" t="n"/>
      <c r="E99" s="10" t="n"/>
      <c r="F99" s="10" t="n"/>
      <c r="G99" s="13">
        <f>IF(OR($A99="",$B99="",$C99="",$D99=""),"",IF($C99&lt;=$B99,"⚠ Fin antes del inicio",IF(SUMPRODUCT(($D$5:$D$304=$D99)*($A$5:$A$304=$A99)*($B$5:$B$304&lt;$C99-1/86400)*($C$5:$C$304&gt;$B99+1/86400))&gt;1,"⚠ Solapamiento","OK")))</f>
        <v/>
      </c>
    </row>
    <row r="100">
      <c r="A100" s="14" t="n"/>
      <c r="B100" s="15" t="n"/>
      <c r="C100" s="15" t="n"/>
      <c r="D100" s="10" t="n"/>
      <c r="E100" s="10" t="n"/>
      <c r="F100" s="10" t="n"/>
      <c r="G100" s="13">
        <f>IF(OR($A100="",$B100="",$C100="",$D100=""),"",IF($C100&lt;=$B100,"⚠ Fin antes del inicio",IF(SUMPRODUCT(($D$5:$D$304=$D100)*($A$5:$A$304=$A100)*($B$5:$B$304&lt;$C100-1/86400)*($C$5:$C$304&gt;$B100+1/86400))&gt;1,"⚠ Solapamiento","OK")))</f>
        <v/>
      </c>
    </row>
    <row r="101">
      <c r="A101" s="14" t="n"/>
      <c r="B101" s="15" t="n"/>
      <c r="C101" s="15" t="n"/>
      <c r="D101" s="10" t="n"/>
      <c r="E101" s="10" t="n"/>
      <c r="F101" s="10" t="n"/>
      <c r="G101" s="13">
        <f>IF(OR($A101="",$B101="",$C101="",$D101=""),"",IF($C101&lt;=$B101,"⚠ Fin antes del inicio",IF(SUMPRODUCT(($D$5:$D$304=$D101)*($A$5:$A$304=$A101)*($B$5:$B$304&lt;$C101-1/86400)*($C$5:$C$304&gt;$B101+1/86400))&gt;1,"⚠ Solapamiento","OK")))</f>
        <v/>
      </c>
    </row>
    <row r="102">
      <c r="A102" s="14" t="n"/>
      <c r="B102" s="15" t="n"/>
      <c r="C102" s="15" t="n"/>
      <c r="D102" s="10" t="n"/>
      <c r="E102" s="10" t="n"/>
      <c r="F102" s="10" t="n"/>
      <c r="G102" s="13">
        <f>IF(OR($A102="",$B102="",$C102="",$D102=""),"",IF($C102&lt;=$B102,"⚠ Fin antes del inicio",IF(SUMPRODUCT(($D$5:$D$304=$D102)*($A$5:$A$304=$A102)*($B$5:$B$304&lt;$C102-1/86400)*($C$5:$C$304&gt;$B102+1/86400))&gt;1,"⚠ Solapamiento","OK")))</f>
        <v/>
      </c>
    </row>
    <row r="103">
      <c r="A103" s="14" t="n"/>
      <c r="B103" s="15" t="n"/>
      <c r="C103" s="15" t="n"/>
      <c r="D103" s="10" t="n"/>
      <c r="E103" s="10" t="n"/>
      <c r="F103" s="10" t="n"/>
      <c r="G103" s="13">
        <f>IF(OR($A103="",$B103="",$C103="",$D103=""),"",IF($C103&lt;=$B103,"⚠ Fin antes del inicio",IF(SUMPRODUCT(($D$5:$D$304=$D103)*($A$5:$A$304=$A103)*($B$5:$B$304&lt;$C103-1/86400)*($C$5:$C$304&gt;$B103+1/86400))&gt;1,"⚠ Solapamiento","OK")))</f>
        <v/>
      </c>
    </row>
    <row r="104">
      <c r="A104" s="14" t="n"/>
      <c r="B104" s="15" t="n"/>
      <c r="C104" s="15" t="n"/>
      <c r="D104" s="10" t="n"/>
      <c r="E104" s="10" t="n"/>
      <c r="F104" s="10" t="n"/>
      <c r="G104" s="13">
        <f>IF(OR($A104="",$B104="",$C104="",$D104=""),"",IF($C104&lt;=$B104,"⚠ Fin antes del inicio",IF(SUMPRODUCT(($D$5:$D$304=$D104)*($A$5:$A$304=$A104)*($B$5:$B$304&lt;$C104-1/86400)*($C$5:$C$304&gt;$B104+1/86400))&gt;1,"⚠ Solapamiento","OK")))</f>
        <v/>
      </c>
    </row>
    <row r="105">
      <c r="A105" s="14" t="n"/>
      <c r="B105" s="15" t="n"/>
      <c r="C105" s="15" t="n"/>
      <c r="D105" s="10" t="n"/>
      <c r="E105" s="10" t="n"/>
      <c r="F105" s="10" t="n"/>
      <c r="G105" s="13">
        <f>IF(OR($A105="",$B105="",$C105="",$D105=""),"",IF($C105&lt;=$B105,"⚠ Fin antes del inicio",IF(SUMPRODUCT(($D$5:$D$304=$D105)*($A$5:$A$304=$A105)*($B$5:$B$304&lt;$C105-1/86400)*($C$5:$C$304&gt;$B105+1/86400))&gt;1,"⚠ Solapamiento","OK")))</f>
        <v/>
      </c>
    </row>
    <row r="106">
      <c r="A106" s="14" t="n"/>
      <c r="B106" s="15" t="n"/>
      <c r="C106" s="15" t="n"/>
      <c r="D106" s="10" t="n"/>
      <c r="E106" s="10" t="n"/>
      <c r="F106" s="10" t="n"/>
      <c r="G106" s="13">
        <f>IF(OR($A106="",$B106="",$C106="",$D106=""),"",IF($C106&lt;=$B106,"⚠ Fin antes del inicio",IF(SUMPRODUCT(($D$5:$D$304=$D106)*($A$5:$A$304=$A106)*($B$5:$B$304&lt;$C106-1/86400)*($C$5:$C$304&gt;$B106+1/86400))&gt;1,"⚠ Solapamiento","OK")))</f>
        <v/>
      </c>
    </row>
    <row r="107">
      <c r="A107" s="14" t="n"/>
      <c r="B107" s="15" t="n"/>
      <c r="C107" s="15" t="n"/>
      <c r="D107" s="10" t="n"/>
      <c r="E107" s="10" t="n"/>
      <c r="F107" s="10" t="n"/>
      <c r="G107" s="13">
        <f>IF(OR($A107="",$B107="",$C107="",$D107=""),"",IF($C107&lt;=$B107,"⚠ Fin antes del inicio",IF(SUMPRODUCT(($D$5:$D$304=$D107)*($A$5:$A$304=$A107)*($B$5:$B$304&lt;$C107-1/86400)*($C$5:$C$304&gt;$B107+1/86400))&gt;1,"⚠ Solapamiento","OK")))</f>
        <v/>
      </c>
    </row>
    <row r="108">
      <c r="A108" s="14" t="n"/>
      <c r="B108" s="15" t="n"/>
      <c r="C108" s="15" t="n"/>
      <c r="D108" s="10" t="n"/>
      <c r="E108" s="10" t="n"/>
      <c r="F108" s="10" t="n"/>
      <c r="G108" s="13">
        <f>IF(OR($A108="",$B108="",$C108="",$D108=""),"",IF($C108&lt;=$B108,"⚠ Fin antes del inicio",IF(SUMPRODUCT(($D$5:$D$304=$D108)*($A$5:$A$304=$A108)*($B$5:$B$304&lt;$C108-1/86400)*($C$5:$C$304&gt;$B108+1/86400))&gt;1,"⚠ Solapamiento","OK")))</f>
        <v/>
      </c>
    </row>
    <row r="109">
      <c r="A109" s="14" t="n"/>
      <c r="B109" s="15" t="n"/>
      <c r="C109" s="15" t="n"/>
      <c r="D109" s="10" t="n"/>
      <c r="E109" s="10" t="n"/>
      <c r="F109" s="10" t="n"/>
      <c r="G109" s="13">
        <f>IF(OR($A109="",$B109="",$C109="",$D109=""),"",IF($C109&lt;=$B109,"⚠ Fin antes del inicio",IF(SUMPRODUCT(($D$5:$D$304=$D109)*($A$5:$A$304=$A109)*($B$5:$B$304&lt;$C109-1/86400)*($C$5:$C$304&gt;$B109+1/86400))&gt;1,"⚠ Solapamiento","OK")))</f>
        <v/>
      </c>
    </row>
    <row r="110">
      <c r="A110" s="14" t="n"/>
      <c r="B110" s="15" t="n"/>
      <c r="C110" s="15" t="n"/>
      <c r="D110" s="10" t="n"/>
      <c r="E110" s="10" t="n"/>
      <c r="F110" s="10" t="n"/>
      <c r="G110" s="13">
        <f>IF(OR($A110="",$B110="",$C110="",$D110=""),"",IF($C110&lt;=$B110,"⚠ Fin antes del inicio",IF(SUMPRODUCT(($D$5:$D$304=$D110)*($A$5:$A$304=$A110)*($B$5:$B$304&lt;$C110-1/86400)*($C$5:$C$304&gt;$B110+1/86400))&gt;1,"⚠ Solapamiento","OK")))</f>
        <v/>
      </c>
    </row>
    <row r="111">
      <c r="A111" s="14" t="n"/>
      <c r="B111" s="15" t="n"/>
      <c r="C111" s="15" t="n"/>
      <c r="D111" s="10" t="n"/>
      <c r="E111" s="10" t="n"/>
      <c r="F111" s="10" t="n"/>
      <c r="G111" s="13">
        <f>IF(OR($A111="",$B111="",$C111="",$D111=""),"",IF($C111&lt;=$B111,"⚠ Fin antes del inicio",IF(SUMPRODUCT(($D$5:$D$304=$D111)*($A$5:$A$304=$A111)*($B$5:$B$304&lt;$C111-1/86400)*($C$5:$C$304&gt;$B111+1/86400))&gt;1,"⚠ Solapamiento","OK")))</f>
        <v/>
      </c>
    </row>
    <row r="112">
      <c r="A112" s="14" t="n"/>
      <c r="B112" s="15" t="n"/>
      <c r="C112" s="15" t="n"/>
      <c r="D112" s="10" t="n"/>
      <c r="E112" s="10" t="n"/>
      <c r="F112" s="10" t="n"/>
      <c r="G112" s="13">
        <f>IF(OR($A112="",$B112="",$C112="",$D112=""),"",IF($C112&lt;=$B112,"⚠ Fin antes del inicio",IF(SUMPRODUCT(($D$5:$D$304=$D112)*($A$5:$A$304=$A112)*($B$5:$B$304&lt;$C112-1/86400)*($C$5:$C$304&gt;$B112+1/86400))&gt;1,"⚠ Solapamiento","OK")))</f>
        <v/>
      </c>
    </row>
    <row r="113">
      <c r="A113" s="14" t="n"/>
      <c r="B113" s="15" t="n"/>
      <c r="C113" s="15" t="n"/>
      <c r="D113" s="10" t="n"/>
      <c r="E113" s="10" t="n"/>
      <c r="F113" s="10" t="n"/>
      <c r="G113" s="13">
        <f>IF(OR($A113="",$B113="",$C113="",$D113=""),"",IF($C113&lt;=$B113,"⚠ Fin antes del inicio",IF(SUMPRODUCT(($D$5:$D$304=$D113)*($A$5:$A$304=$A113)*($B$5:$B$304&lt;$C113-1/86400)*($C$5:$C$304&gt;$B113+1/86400))&gt;1,"⚠ Solapamiento","OK")))</f>
        <v/>
      </c>
    </row>
    <row r="114">
      <c r="A114" s="14" t="n"/>
      <c r="B114" s="15" t="n"/>
      <c r="C114" s="15" t="n"/>
      <c r="D114" s="10" t="n"/>
      <c r="E114" s="10" t="n"/>
      <c r="F114" s="10" t="n"/>
      <c r="G114" s="13">
        <f>IF(OR($A114="",$B114="",$C114="",$D114=""),"",IF($C114&lt;=$B114,"⚠ Fin antes del inicio",IF(SUMPRODUCT(($D$5:$D$304=$D114)*($A$5:$A$304=$A114)*($B$5:$B$304&lt;$C114-1/86400)*($C$5:$C$304&gt;$B114+1/86400))&gt;1,"⚠ Solapamiento","OK")))</f>
        <v/>
      </c>
    </row>
    <row r="115">
      <c r="A115" s="14" t="n"/>
      <c r="B115" s="15" t="n"/>
      <c r="C115" s="15" t="n"/>
      <c r="D115" s="10" t="n"/>
      <c r="E115" s="10" t="n"/>
      <c r="F115" s="10" t="n"/>
      <c r="G115" s="13">
        <f>IF(OR($A115="",$B115="",$C115="",$D115=""),"",IF($C115&lt;=$B115,"⚠ Fin antes del inicio",IF(SUMPRODUCT(($D$5:$D$304=$D115)*($A$5:$A$304=$A115)*($B$5:$B$304&lt;$C115-1/86400)*($C$5:$C$304&gt;$B115+1/86400))&gt;1,"⚠ Solapamiento","OK")))</f>
        <v/>
      </c>
    </row>
    <row r="116">
      <c r="A116" s="14" t="n"/>
      <c r="B116" s="15" t="n"/>
      <c r="C116" s="15" t="n"/>
      <c r="D116" s="10" t="n"/>
      <c r="E116" s="10" t="n"/>
      <c r="F116" s="10" t="n"/>
      <c r="G116" s="13">
        <f>IF(OR($A116="",$B116="",$C116="",$D116=""),"",IF($C116&lt;=$B116,"⚠ Fin antes del inicio",IF(SUMPRODUCT(($D$5:$D$304=$D116)*($A$5:$A$304=$A116)*($B$5:$B$304&lt;$C116-1/86400)*($C$5:$C$304&gt;$B116+1/86400))&gt;1,"⚠ Solapamiento","OK")))</f>
        <v/>
      </c>
    </row>
    <row r="117">
      <c r="A117" s="14" t="n"/>
      <c r="B117" s="15" t="n"/>
      <c r="C117" s="15" t="n"/>
      <c r="D117" s="10" t="n"/>
      <c r="E117" s="10" t="n"/>
      <c r="F117" s="10" t="n"/>
      <c r="G117" s="13">
        <f>IF(OR($A117="",$B117="",$C117="",$D117=""),"",IF($C117&lt;=$B117,"⚠ Fin antes del inicio",IF(SUMPRODUCT(($D$5:$D$304=$D117)*($A$5:$A$304=$A117)*($B$5:$B$304&lt;$C117-1/86400)*($C$5:$C$304&gt;$B117+1/86400))&gt;1,"⚠ Solapamiento","OK")))</f>
        <v/>
      </c>
    </row>
    <row r="118">
      <c r="A118" s="14" t="n"/>
      <c r="B118" s="15" t="n"/>
      <c r="C118" s="15" t="n"/>
      <c r="D118" s="10" t="n"/>
      <c r="E118" s="10" t="n"/>
      <c r="F118" s="10" t="n"/>
      <c r="G118" s="13">
        <f>IF(OR($A118="",$B118="",$C118="",$D118=""),"",IF($C118&lt;=$B118,"⚠ Fin antes del inicio",IF(SUMPRODUCT(($D$5:$D$304=$D118)*($A$5:$A$304=$A118)*($B$5:$B$304&lt;$C118-1/86400)*($C$5:$C$304&gt;$B118+1/86400))&gt;1,"⚠ Solapamiento","OK")))</f>
        <v/>
      </c>
    </row>
    <row r="119">
      <c r="A119" s="14" t="n"/>
      <c r="B119" s="15" t="n"/>
      <c r="C119" s="15" t="n"/>
      <c r="D119" s="10" t="n"/>
      <c r="E119" s="10" t="n"/>
      <c r="F119" s="10" t="n"/>
      <c r="G119" s="13">
        <f>IF(OR($A119="",$B119="",$C119="",$D119=""),"",IF($C119&lt;=$B119,"⚠ Fin antes del inicio",IF(SUMPRODUCT(($D$5:$D$304=$D119)*($A$5:$A$304=$A119)*($B$5:$B$304&lt;$C119-1/86400)*($C$5:$C$304&gt;$B119+1/86400))&gt;1,"⚠ Solapamiento","OK")))</f>
        <v/>
      </c>
    </row>
    <row r="120">
      <c r="A120" s="14" t="n"/>
      <c r="B120" s="15" t="n"/>
      <c r="C120" s="15" t="n"/>
      <c r="D120" s="10" t="n"/>
      <c r="E120" s="10" t="n"/>
      <c r="F120" s="10" t="n"/>
      <c r="G120" s="13">
        <f>IF(OR($A120="",$B120="",$C120="",$D120=""),"",IF($C120&lt;=$B120,"⚠ Fin antes del inicio",IF(SUMPRODUCT(($D$5:$D$304=$D120)*($A$5:$A$304=$A120)*($B$5:$B$304&lt;$C120-1/86400)*($C$5:$C$304&gt;$B120+1/86400))&gt;1,"⚠ Solapamiento","OK")))</f>
        <v/>
      </c>
    </row>
    <row r="121">
      <c r="A121" s="14" t="n"/>
      <c r="B121" s="15" t="n"/>
      <c r="C121" s="15" t="n"/>
      <c r="D121" s="10" t="n"/>
      <c r="E121" s="10" t="n"/>
      <c r="F121" s="10" t="n"/>
      <c r="G121" s="13">
        <f>IF(OR($A121="",$B121="",$C121="",$D121=""),"",IF($C121&lt;=$B121,"⚠ Fin antes del inicio",IF(SUMPRODUCT(($D$5:$D$304=$D121)*($A$5:$A$304=$A121)*($B$5:$B$304&lt;$C121-1/86400)*($C$5:$C$304&gt;$B121+1/86400))&gt;1,"⚠ Solapamiento","OK")))</f>
        <v/>
      </c>
    </row>
    <row r="122">
      <c r="A122" s="14" t="n"/>
      <c r="B122" s="15" t="n"/>
      <c r="C122" s="15" t="n"/>
      <c r="D122" s="10" t="n"/>
      <c r="E122" s="10" t="n"/>
      <c r="F122" s="10" t="n"/>
      <c r="G122" s="13">
        <f>IF(OR($A122="",$B122="",$C122="",$D122=""),"",IF($C122&lt;=$B122,"⚠ Fin antes del inicio",IF(SUMPRODUCT(($D$5:$D$304=$D122)*($A$5:$A$304=$A122)*($B$5:$B$304&lt;$C122-1/86400)*($C$5:$C$304&gt;$B122+1/86400))&gt;1,"⚠ Solapamiento","OK")))</f>
        <v/>
      </c>
    </row>
    <row r="123">
      <c r="A123" s="14" t="n"/>
      <c r="B123" s="15" t="n"/>
      <c r="C123" s="15" t="n"/>
      <c r="D123" s="10" t="n"/>
      <c r="E123" s="10" t="n"/>
      <c r="F123" s="10" t="n"/>
      <c r="G123" s="13">
        <f>IF(OR($A123="",$B123="",$C123="",$D123=""),"",IF($C123&lt;=$B123,"⚠ Fin antes del inicio",IF(SUMPRODUCT(($D$5:$D$304=$D123)*($A$5:$A$304=$A123)*($B$5:$B$304&lt;$C123-1/86400)*($C$5:$C$304&gt;$B123+1/86400))&gt;1,"⚠ Solapamiento","OK")))</f>
        <v/>
      </c>
    </row>
    <row r="124">
      <c r="A124" s="14" t="n"/>
      <c r="B124" s="15" t="n"/>
      <c r="C124" s="15" t="n"/>
      <c r="D124" s="10" t="n"/>
      <c r="E124" s="10" t="n"/>
      <c r="F124" s="10" t="n"/>
      <c r="G124" s="13">
        <f>IF(OR($A124="",$B124="",$C124="",$D124=""),"",IF($C124&lt;=$B124,"⚠ Fin antes del inicio",IF(SUMPRODUCT(($D$5:$D$304=$D124)*($A$5:$A$304=$A124)*($B$5:$B$304&lt;$C124-1/86400)*($C$5:$C$304&gt;$B124+1/86400))&gt;1,"⚠ Solapamiento","OK")))</f>
        <v/>
      </c>
    </row>
    <row r="125">
      <c r="A125" s="14" t="n"/>
      <c r="B125" s="15" t="n"/>
      <c r="C125" s="15" t="n"/>
      <c r="D125" s="10" t="n"/>
      <c r="E125" s="10" t="n"/>
      <c r="F125" s="10" t="n"/>
      <c r="G125" s="13">
        <f>IF(OR($A125="",$B125="",$C125="",$D125=""),"",IF($C125&lt;=$B125,"⚠ Fin antes del inicio",IF(SUMPRODUCT(($D$5:$D$304=$D125)*($A$5:$A$304=$A125)*($B$5:$B$304&lt;$C125-1/86400)*($C$5:$C$304&gt;$B125+1/86400))&gt;1,"⚠ Solapamiento","OK")))</f>
        <v/>
      </c>
    </row>
    <row r="126">
      <c r="A126" s="14" t="n"/>
      <c r="B126" s="15" t="n"/>
      <c r="C126" s="15" t="n"/>
      <c r="D126" s="10" t="n"/>
      <c r="E126" s="10" t="n"/>
      <c r="F126" s="10" t="n"/>
      <c r="G126" s="13">
        <f>IF(OR($A126="",$B126="",$C126="",$D126=""),"",IF($C126&lt;=$B126,"⚠ Fin antes del inicio",IF(SUMPRODUCT(($D$5:$D$304=$D126)*($A$5:$A$304=$A126)*($B$5:$B$304&lt;$C126-1/86400)*($C$5:$C$304&gt;$B126+1/86400))&gt;1,"⚠ Solapamiento","OK")))</f>
        <v/>
      </c>
    </row>
    <row r="127">
      <c r="A127" s="14" t="n"/>
      <c r="B127" s="15" t="n"/>
      <c r="C127" s="15" t="n"/>
      <c r="D127" s="10" t="n"/>
      <c r="E127" s="10" t="n"/>
      <c r="F127" s="10" t="n"/>
      <c r="G127" s="13">
        <f>IF(OR($A127="",$B127="",$C127="",$D127=""),"",IF($C127&lt;=$B127,"⚠ Fin antes del inicio",IF(SUMPRODUCT(($D$5:$D$304=$D127)*($A$5:$A$304=$A127)*($B$5:$B$304&lt;$C127-1/86400)*($C$5:$C$304&gt;$B127+1/86400))&gt;1,"⚠ Solapamiento","OK")))</f>
        <v/>
      </c>
    </row>
    <row r="128">
      <c r="A128" s="14" t="n"/>
      <c r="B128" s="15" t="n"/>
      <c r="C128" s="15" t="n"/>
      <c r="D128" s="10" t="n"/>
      <c r="E128" s="10" t="n"/>
      <c r="F128" s="10" t="n"/>
      <c r="G128" s="13">
        <f>IF(OR($A128="",$B128="",$C128="",$D128=""),"",IF($C128&lt;=$B128,"⚠ Fin antes del inicio",IF(SUMPRODUCT(($D$5:$D$304=$D128)*($A$5:$A$304=$A128)*($B$5:$B$304&lt;$C128-1/86400)*($C$5:$C$304&gt;$B128+1/86400))&gt;1,"⚠ Solapamiento","OK")))</f>
        <v/>
      </c>
    </row>
    <row r="129">
      <c r="A129" s="14" t="n"/>
      <c r="B129" s="15" t="n"/>
      <c r="C129" s="15" t="n"/>
      <c r="D129" s="10" t="n"/>
      <c r="E129" s="10" t="n"/>
      <c r="F129" s="10" t="n"/>
      <c r="G129" s="13">
        <f>IF(OR($A129="",$B129="",$C129="",$D129=""),"",IF($C129&lt;=$B129,"⚠ Fin antes del inicio",IF(SUMPRODUCT(($D$5:$D$304=$D129)*($A$5:$A$304=$A129)*($B$5:$B$304&lt;$C129-1/86400)*($C$5:$C$304&gt;$B129+1/86400))&gt;1,"⚠ Solapamiento","OK")))</f>
        <v/>
      </c>
    </row>
    <row r="130">
      <c r="A130" s="14" t="n"/>
      <c r="B130" s="15" t="n"/>
      <c r="C130" s="15" t="n"/>
      <c r="D130" s="10" t="n"/>
      <c r="E130" s="10" t="n"/>
      <c r="F130" s="10" t="n"/>
      <c r="G130" s="13">
        <f>IF(OR($A130="",$B130="",$C130="",$D130=""),"",IF($C130&lt;=$B130,"⚠ Fin antes del inicio",IF(SUMPRODUCT(($D$5:$D$304=$D130)*($A$5:$A$304=$A130)*($B$5:$B$304&lt;$C130-1/86400)*($C$5:$C$304&gt;$B130+1/86400))&gt;1,"⚠ Solapamiento","OK")))</f>
        <v/>
      </c>
    </row>
    <row r="131">
      <c r="A131" s="14" t="n"/>
      <c r="B131" s="15" t="n"/>
      <c r="C131" s="15" t="n"/>
      <c r="D131" s="10" t="n"/>
      <c r="E131" s="10" t="n"/>
      <c r="F131" s="10" t="n"/>
      <c r="G131" s="13">
        <f>IF(OR($A131="",$B131="",$C131="",$D131=""),"",IF($C131&lt;=$B131,"⚠ Fin antes del inicio",IF(SUMPRODUCT(($D$5:$D$304=$D131)*($A$5:$A$304=$A131)*($B$5:$B$304&lt;$C131-1/86400)*($C$5:$C$304&gt;$B131+1/86400))&gt;1,"⚠ Solapamiento","OK")))</f>
        <v/>
      </c>
    </row>
    <row r="132">
      <c r="A132" s="14" t="n"/>
      <c r="B132" s="15" t="n"/>
      <c r="C132" s="15" t="n"/>
      <c r="D132" s="10" t="n"/>
      <c r="E132" s="10" t="n"/>
      <c r="F132" s="10" t="n"/>
      <c r="G132" s="13">
        <f>IF(OR($A132="",$B132="",$C132="",$D132=""),"",IF($C132&lt;=$B132,"⚠ Fin antes del inicio",IF(SUMPRODUCT(($D$5:$D$304=$D132)*($A$5:$A$304=$A132)*($B$5:$B$304&lt;$C132-1/86400)*($C$5:$C$304&gt;$B132+1/86400))&gt;1,"⚠ Solapamiento","OK")))</f>
        <v/>
      </c>
    </row>
    <row r="133">
      <c r="A133" s="14" t="n"/>
      <c r="B133" s="15" t="n"/>
      <c r="C133" s="15" t="n"/>
      <c r="D133" s="10" t="n"/>
      <c r="E133" s="10" t="n"/>
      <c r="F133" s="10" t="n"/>
      <c r="G133" s="13">
        <f>IF(OR($A133="",$B133="",$C133="",$D133=""),"",IF($C133&lt;=$B133,"⚠ Fin antes del inicio",IF(SUMPRODUCT(($D$5:$D$304=$D133)*($A$5:$A$304=$A133)*($B$5:$B$304&lt;$C133-1/86400)*($C$5:$C$304&gt;$B133+1/86400))&gt;1,"⚠ Solapamiento","OK")))</f>
        <v/>
      </c>
    </row>
    <row r="134">
      <c r="A134" s="14" t="n"/>
      <c r="B134" s="15" t="n"/>
      <c r="C134" s="15" t="n"/>
      <c r="D134" s="10" t="n"/>
      <c r="E134" s="10" t="n"/>
      <c r="F134" s="10" t="n"/>
      <c r="G134" s="13">
        <f>IF(OR($A134="",$B134="",$C134="",$D134=""),"",IF($C134&lt;=$B134,"⚠ Fin antes del inicio",IF(SUMPRODUCT(($D$5:$D$304=$D134)*($A$5:$A$304=$A134)*($B$5:$B$304&lt;$C134-1/86400)*($C$5:$C$304&gt;$B134+1/86400))&gt;1,"⚠ Solapamiento","OK")))</f>
        <v/>
      </c>
    </row>
    <row r="135">
      <c r="A135" s="14" t="n"/>
      <c r="B135" s="15" t="n"/>
      <c r="C135" s="15" t="n"/>
      <c r="D135" s="10" t="n"/>
      <c r="E135" s="10" t="n"/>
      <c r="F135" s="10" t="n"/>
      <c r="G135" s="13">
        <f>IF(OR($A135="",$B135="",$C135="",$D135=""),"",IF($C135&lt;=$B135,"⚠ Fin antes del inicio",IF(SUMPRODUCT(($D$5:$D$304=$D135)*($A$5:$A$304=$A135)*($B$5:$B$304&lt;$C135-1/86400)*($C$5:$C$304&gt;$B135+1/86400))&gt;1,"⚠ Solapamiento","OK")))</f>
        <v/>
      </c>
    </row>
    <row r="136">
      <c r="A136" s="14" t="n"/>
      <c r="B136" s="15" t="n"/>
      <c r="C136" s="15" t="n"/>
      <c r="D136" s="10" t="n"/>
      <c r="E136" s="10" t="n"/>
      <c r="F136" s="10" t="n"/>
      <c r="G136" s="13">
        <f>IF(OR($A136="",$B136="",$C136="",$D136=""),"",IF($C136&lt;=$B136,"⚠ Fin antes del inicio",IF(SUMPRODUCT(($D$5:$D$304=$D136)*($A$5:$A$304=$A136)*($B$5:$B$304&lt;$C136-1/86400)*($C$5:$C$304&gt;$B136+1/86400))&gt;1,"⚠ Solapamiento","OK")))</f>
        <v/>
      </c>
    </row>
    <row r="137">
      <c r="A137" s="14" t="n"/>
      <c r="B137" s="15" t="n"/>
      <c r="C137" s="15" t="n"/>
      <c r="D137" s="10" t="n"/>
      <c r="E137" s="10" t="n"/>
      <c r="F137" s="10" t="n"/>
      <c r="G137" s="13">
        <f>IF(OR($A137="",$B137="",$C137="",$D137=""),"",IF($C137&lt;=$B137,"⚠ Fin antes del inicio",IF(SUMPRODUCT(($D$5:$D$304=$D137)*($A$5:$A$304=$A137)*($B$5:$B$304&lt;$C137-1/86400)*($C$5:$C$304&gt;$B137+1/86400))&gt;1,"⚠ Solapamiento","OK")))</f>
        <v/>
      </c>
    </row>
    <row r="138">
      <c r="A138" s="14" t="n"/>
      <c r="B138" s="15" t="n"/>
      <c r="C138" s="15" t="n"/>
      <c r="D138" s="10" t="n"/>
      <c r="E138" s="10" t="n"/>
      <c r="F138" s="10" t="n"/>
      <c r="G138" s="13">
        <f>IF(OR($A138="",$B138="",$C138="",$D138=""),"",IF($C138&lt;=$B138,"⚠ Fin antes del inicio",IF(SUMPRODUCT(($D$5:$D$304=$D138)*($A$5:$A$304=$A138)*($B$5:$B$304&lt;$C138-1/86400)*($C$5:$C$304&gt;$B138+1/86400))&gt;1,"⚠ Solapamiento","OK")))</f>
        <v/>
      </c>
    </row>
    <row r="139">
      <c r="A139" s="14" t="n"/>
      <c r="B139" s="15" t="n"/>
      <c r="C139" s="15" t="n"/>
      <c r="D139" s="10" t="n"/>
      <c r="E139" s="10" t="n"/>
      <c r="F139" s="10" t="n"/>
      <c r="G139" s="13">
        <f>IF(OR($A139="",$B139="",$C139="",$D139=""),"",IF($C139&lt;=$B139,"⚠ Fin antes del inicio",IF(SUMPRODUCT(($D$5:$D$304=$D139)*($A$5:$A$304=$A139)*($B$5:$B$304&lt;$C139-1/86400)*($C$5:$C$304&gt;$B139+1/86400))&gt;1,"⚠ Solapamiento","OK")))</f>
        <v/>
      </c>
    </row>
    <row r="140">
      <c r="A140" s="14" t="n"/>
      <c r="B140" s="15" t="n"/>
      <c r="C140" s="15" t="n"/>
      <c r="D140" s="10" t="n"/>
      <c r="E140" s="10" t="n"/>
      <c r="F140" s="10" t="n"/>
      <c r="G140" s="13">
        <f>IF(OR($A140="",$B140="",$C140="",$D140=""),"",IF($C140&lt;=$B140,"⚠ Fin antes del inicio",IF(SUMPRODUCT(($D$5:$D$304=$D140)*($A$5:$A$304=$A140)*($B$5:$B$304&lt;$C140-1/86400)*($C$5:$C$304&gt;$B140+1/86400))&gt;1,"⚠ Solapamiento","OK")))</f>
        <v/>
      </c>
    </row>
    <row r="141">
      <c r="A141" s="14" t="n"/>
      <c r="B141" s="15" t="n"/>
      <c r="C141" s="15" t="n"/>
      <c r="D141" s="10" t="n"/>
      <c r="E141" s="10" t="n"/>
      <c r="F141" s="10" t="n"/>
      <c r="G141" s="13">
        <f>IF(OR($A141="",$B141="",$C141="",$D141=""),"",IF($C141&lt;=$B141,"⚠ Fin antes del inicio",IF(SUMPRODUCT(($D$5:$D$304=$D141)*($A$5:$A$304=$A141)*($B$5:$B$304&lt;$C141-1/86400)*($C$5:$C$304&gt;$B141+1/86400))&gt;1,"⚠ Solapamiento","OK")))</f>
        <v/>
      </c>
    </row>
    <row r="142">
      <c r="A142" s="14" t="n"/>
      <c r="B142" s="15" t="n"/>
      <c r="C142" s="15" t="n"/>
      <c r="D142" s="10" t="n"/>
      <c r="E142" s="10" t="n"/>
      <c r="F142" s="10" t="n"/>
      <c r="G142" s="13">
        <f>IF(OR($A142="",$B142="",$C142="",$D142=""),"",IF($C142&lt;=$B142,"⚠ Fin antes del inicio",IF(SUMPRODUCT(($D$5:$D$304=$D142)*($A$5:$A$304=$A142)*($B$5:$B$304&lt;$C142-1/86400)*($C$5:$C$304&gt;$B142+1/86400))&gt;1,"⚠ Solapamiento","OK")))</f>
        <v/>
      </c>
    </row>
    <row r="143">
      <c r="A143" s="14" t="n"/>
      <c r="B143" s="15" t="n"/>
      <c r="C143" s="15" t="n"/>
      <c r="D143" s="10" t="n"/>
      <c r="E143" s="10" t="n"/>
      <c r="F143" s="10" t="n"/>
      <c r="G143" s="13">
        <f>IF(OR($A143="",$B143="",$C143="",$D143=""),"",IF($C143&lt;=$B143,"⚠ Fin antes del inicio",IF(SUMPRODUCT(($D$5:$D$304=$D143)*($A$5:$A$304=$A143)*($B$5:$B$304&lt;$C143-1/86400)*($C$5:$C$304&gt;$B143+1/86400))&gt;1,"⚠ Solapamiento","OK")))</f>
        <v/>
      </c>
    </row>
    <row r="144">
      <c r="A144" s="14" t="n"/>
      <c r="B144" s="15" t="n"/>
      <c r="C144" s="15" t="n"/>
      <c r="D144" s="10" t="n"/>
      <c r="E144" s="10" t="n"/>
      <c r="F144" s="10" t="n"/>
      <c r="G144" s="13">
        <f>IF(OR($A144="",$B144="",$C144="",$D144=""),"",IF($C144&lt;=$B144,"⚠ Fin antes del inicio",IF(SUMPRODUCT(($D$5:$D$304=$D144)*($A$5:$A$304=$A144)*($B$5:$B$304&lt;$C144-1/86400)*($C$5:$C$304&gt;$B144+1/86400))&gt;1,"⚠ Solapamiento","OK")))</f>
        <v/>
      </c>
    </row>
    <row r="145">
      <c r="A145" s="14" t="n"/>
      <c r="B145" s="15" t="n"/>
      <c r="C145" s="15" t="n"/>
      <c r="D145" s="10" t="n"/>
      <c r="E145" s="10" t="n"/>
      <c r="F145" s="10" t="n"/>
      <c r="G145" s="13">
        <f>IF(OR($A145="",$B145="",$C145="",$D145=""),"",IF($C145&lt;=$B145,"⚠ Fin antes del inicio",IF(SUMPRODUCT(($D$5:$D$304=$D145)*($A$5:$A$304=$A145)*($B$5:$B$304&lt;$C145-1/86400)*($C$5:$C$304&gt;$B145+1/86400))&gt;1,"⚠ Solapamiento","OK")))</f>
        <v/>
      </c>
    </row>
    <row r="146">
      <c r="A146" s="14" t="n"/>
      <c r="B146" s="15" t="n"/>
      <c r="C146" s="15" t="n"/>
      <c r="D146" s="10" t="n"/>
      <c r="E146" s="10" t="n"/>
      <c r="F146" s="10" t="n"/>
      <c r="G146" s="13">
        <f>IF(OR($A146="",$B146="",$C146="",$D146=""),"",IF($C146&lt;=$B146,"⚠ Fin antes del inicio",IF(SUMPRODUCT(($D$5:$D$304=$D146)*($A$5:$A$304=$A146)*($B$5:$B$304&lt;$C146-1/86400)*($C$5:$C$304&gt;$B146+1/86400))&gt;1,"⚠ Solapamiento","OK")))</f>
        <v/>
      </c>
    </row>
    <row r="147">
      <c r="A147" s="14" t="n"/>
      <c r="B147" s="15" t="n"/>
      <c r="C147" s="15" t="n"/>
      <c r="D147" s="10" t="n"/>
      <c r="E147" s="10" t="n"/>
      <c r="F147" s="10" t="n"/>
      <c r="G147" s="13">
        <f>IF(OR($A147="",$B147="",$C147="",$D147=""),"",IF($C147&lt;=$B147,"⚠ Fin antes del inicio",IF(SUMPRODUCT(($D$5:$D$304=$D147)*($A$5:$A$304=$A147)*($B$5:$B$304&lt;$C147-1/86400)*($C$5:$C$304&gt;$B147+1/86400))&gt;1,"⚠ Solapamiento","OK")))</f>
        <v/>
      </c>
    </row>
    <row r="148">
      <c r="A148" s="14" t="n"/>
      <c r="B148" s="15" t="n"/>
      <c r="C148" s="15" t="n"/>
      <c r="D148" s="10" t="n"/>
      <c r="E148" s="10" t="n"/>
      <c r="F148" s="10" t="n"/>
      <c r="G148" s="13">
        <f>IF(OR($A148="",$B148="",$C148="",$D148=""),"",IF($C148&lt;=$B148,"⚠ Fin antes del inicio",IF(SUMPRODUCT(($D$5:$D$304=$D148)*($A$5:$A$304=$A148)*($B$5:$B$304&lt;$C148-1/86400)*($C$5:$C$304&gt;$B148+1/86400))&gt;1,"⚠ Solapamiento","OK")))</f>
        <v/>
      </c>
    </row>
    <row r="149">
      <c r="A149" s="14" t="n"/>
      <c r="B149" s="15" t="n"/>
      <c r="C149" s="15" t="n"/>
      <c r="D149" s="10" t="n"/>
      <c r="E149" s="10" t="n"/>
      <c r="F149" s="10" t="n"/>
      <c r="G149" s="13">
        <f>IF(OR($A149="",$B149="",$C149="",$D149=""),"",IF($C149&lt;=$B149,"⚠ Fin antes del inicio",IF(SUMPRODUCT(($D$5:$D$304=$D149)*($A$5:$A$304=$A149)*($B$5:$B$304&lt;$C149-1/86400)*($C$5:$C$304&gt;$B149+1/86400))&gt;1,"⚠ Solapamiento","OK")))</f>
        <v/>
      </c>
    </row>
    <row r="150">
      <c r="A150" s="14" t="n"/>
      <c r="B150" s="15" t="n"/>
      <c r="C150" s="15" t="n"/>
      <c r="D150" s="10" t="n"/>
      <c r="E150" s="10" t="n"/>
      <c r="F150" s="10" t="n"/>
      <c r="G150" s="13">
        <f>IF(OR($A150="",$B150="",$C150="",$D150=""),"",IF($C150&lt;=$B150,"⚠ Fin antes del inicio",IF(SUMPRODUCT(($D$5:$D$304=$D150)*($A$5:$A$304=$A150)*($B$5:$B$304&lt;$C150-1/86400)*($C$5:$C$304&gt;$B150+1/86400))&gt;1,"⚠ Solapamiento","OK")))</f>
        <v/>
      </c>
    </row>
    <row r="151">
      <c r="A151" s="14" t="n"/>
      <c r="B151" s="15" t="n"/>
      <c r="C151" s="15" t="n"/>
      <c r="D151" s="10" t="n"/>
      <c r="E151" s="10" t="n"/>
      <c r="F151" s="10" t="n"/>
      <c r="G151" s="13">
        <f>IF(OR($A151="",$B151="",$C151="",$D151=""),"",IF($C151&lt;=$B151,"⚠ Fin antes del inicio",IF(SUMPRODUCT(($D$5:$D$304=$D151)*($A$5:$A$304=$A151)*($B$5:$B$304&lt;$C151-1/86400)*($C$5:$C$304&gt;$B151+1/86400))&gt;1,"⚠ Solapamiento","OK")))</f>
        <v/>
      </c>
    </row>
    <row r="152">
      <c r="A152" s="14" t="n"/>
      <c r="B152" s="15" t="n"/>
      <c r="C152" s="15" t="n"/>
      <c r="D152" s="10" t="n"/>
      <c r="E152" s="10" t="n"/>
      <c r="F152" s="10" t="n"/>
      <c r="G152" s="13">
        <f>IF(OR($A152="",$B152="",$C152="",$D152=""),"",IF($C152&lt;=$B152,"⚠ Fin antes del inicio",IF(SUMPRODUCT(($D$5:$D$304=$D152)*($A$5:$A$304=$A152)*($B$5:$B$304&lt;$C152-1/86400)*($C$5:$C$304&gt;$B152+1/86400))&gt;1,"⚠ Solapamiento","OK")))</f>
        <v/>
      </c>
    </row>
    <row r="153">
      <c r="A153" s="14" t="n"/>
      <c r="B153" s="15" t="n"/>
      <c r="C153" s="15" t="n"/>
      <c r="D153" s="10" t="n"/>
      <c r="E153" s="10" t="n"/>
      <c r="F153" s="10" t="n"/>
      <c r="G153" s="13">
        <f>IF(OR($A153="",$B153="",$C153="",$D153=""),"",IF($C153&lt;=$B153,"⚠ Fin antes del inicio",IF(SUMPRODUCT(($D$5:$D$304=$D153)*($A$5:$A$304=$A153)*($B$5:$B$304&lt;$C153-1/86400)*($C$5:$C$304&gt;$B153+1/86400))&gt;1,"⚠ Solapamiento","OK")))</f>
        <v/>
      </c>
    </row>
    <row r="154">
      <c r="A154" s="14" t="n"/>
      <c r="B154" s="15" t="n"/>
      <c r="C154" s="15" t="n"/>
      <c r="D154" s="10" t="n"/>
      <c r="E154" s="10" t="n"/>
      <c r="F154" s="10" t="n"/>
      <c r="G154" s="13">
        <f>IF(OR($A154="",$B154="",$C154="",$D154=""),"",IF($C154&lt;=$B154,"⚠ Fin antes del inicio",IF(SUMPRODUCT(($D$5:$D$304=$D154)*($A$5:$A$304=$A154)*($B$5:$B$304&lt;$C154-1/86400)*($C$5:$C$304&gt;$B154+1/86400))&gt;1,"⚠ Solapamiento","OK")))</f>
        <v/>
      </c>
    </row>
    <row r="155">
      <c r="A155" s="14" t="n"/>
      <c r="B155" s="15" t="n"/>
      <c r="C155" s="15" t="n"/>
      <c r="D155" s="10" t="n"/>
      <c r="E155" s="10" t="n"/>
      <c r="F155" s="10" t="n"/>
      <c r="G155" s="13">
        <f>IF(OR($A155="",$B155="",$C155="",$D155=""),"",IF($C155&lt;=$B155,"⚠ Fin antes del inicio",IF(SUMPRODUCT(($D$5:$D$304=$D155)*($A$5:$A$304=$A155)*($B$5:$B$304&lt;$C155-1/86400)*($C$5:$C$304&gt;$B155+1/86400))&gt;1,"⚠ Solapamiento","OK")))</f>
        <v/>
      </c>
    </row>
    <row r="156">
      <c r="A156" s="14" t="n"/>
      <c r="B156" s="15" t="n"/>
      <c r="C156" s="15" t="n"/>
      <c r="D156" s="10" t="n"/>
      <c r="E156" s="10" t="n"/>
      <c r="F156" s="10" t="n"/>
      <c r="G156" s="13">
        <f>IF(OR($A156="",$B156="",$C156="",$D156=""),"",IF($C156&lt;=$B156,"⚠ Fin antes del inicio",IF(SUMPRODUCT(($D$5:$D$304=$D156)*($A$5:$A$304=$A156)*($B$5:$B$304&lt;$C156-1/86400)*($C$5:$C$304&gt;$B156+1/86400))&gt;1,"⚠ Solapamiento","OK")))</f>
        <v/>
      </c>
    </row>
    <row r="157">
      <c r="A157" s="14" t="n"/>
      <c r="B157" s="15" t="n"/>
      <c r="C157" s="15" t="n"/>
      <c r="D157" s="10" t="n"/>
      <c r="E157" s="10" t="n"/>
      <c r="F157" s="10" t="n"/>
      <c r="G157" s="13">
        <f>IF(OR($A157="",$B157="",$C157="",$D157=""),"",IF($C157&lt;=$B157,"⚠ Fin antes del inicio",IF(SUMPRODUCT(($D$5:$D$304=$D157)*($A$5:$A$304=$A157)*($B$5:$B$304&lt;$C157-1/86400)*($C$5:$C$304&gt;$B157+1/86400))&gt;1,"⚠ Solapamiento","OK")))</f>
        <v/>
      </c>
    </row>
    <row r="158">
      <c r="A158" s="14" t="n"/>
      <c r="B158" s="15" t="n"/>
      <c r="C158" s="15" t="n"/>
      <c r="D158" s="10" t="n"/>
      <c r="E158" s="10" t="n"/>
      <c r="F158" s="10" t="n"/>
      <c r="G158" s="13">
        <f>IF(OR($A158="",$B158="",$C158="",$D158=""),"",IF($C158&lt;=$B158,"⚠ Fin antes del inicio",IF(SUMPRODUCT(($D$5:$D$304=$D158)*($A$5:$A$304=$A158)*($B$5:$B$304&lt;$C158-1/86400)*($C$5:$C$304&gt;$B158+1/86400))&gt;1,"⚠ Solapamiento","OK")))</f>
        <v/>
      </c>
    </row>
    <row r="159">
      <c r="A159" s="14" t="n"/>
      <c r="B159" s="15" t="n"/>
      <c r="C159" s="15" t="n"/>
      <c r="D159" s="10" t="n"/>
      <c r="E159" s="10" t="n"/>
      <c r="F159" s="10" t="n"/>
      <c r="G159" s="13">
        <f>IF(OR($A159="",$B159="",$C159="",$D159=""),"",IF($C159&lt;=$B159,"⚠ Fin antes del inicio",IF(SUMPRODUCT(($D$5:$D$304=$D159)*($A$5:$A$304=$A159)*($B$5:$B$304&lt;$C159-1/86400)*($C$5:$C$304&gt;$B159+1/86400))&gt;1,"⚠ Solapamiento","OK")))</f>
        <v/>
      </c>
    </row>
    <row r="160">
      <c r="A160" s="14" t="n"/>
      <c r="B160" s="15" t="n"/>
      <c r="C160" s="15" t="n"/>
      <c r="D160" s="10" t="n"/>
      <c r="E160" s="10" t="n"/>
      <c r="F160" s="10" t="n"/>
      <c r="G160" s="13">
        <f>IF(OR($A160="",$B160="",$C160="",$D160=""),"",IF($C160&lt;=$B160,"⚠ Fin antes del inicio",IF(SUMPRODUCT(($D$5:$D$304=$D160)*($A$5:$A$304=$A160)*($B$5:$B$304&lt;$C160-1/86400)*($C$5:$C$304&gt;$B160+1/86400))&gt;1,"⚠ Solapamiento","OK")))</f>
        <v/>
      </c>
    </row>
    <row r="161">
      <c r="A161" s="14" t="n"/>
      <c r="B161" s="15" t="n"/>
      <c r="C161" s="15" t="n"/>
      <c r="D161" s="10" t="n"/>
      <c r="E161" s="10" t="n"/>
      <c r="F161" s="10" t="n"/>
      <c r="G161" s="13">
        <f>IF(OR($A161="",$B161="",$C161="",$D161=""),"",IF($C161&lt;=$B161,"⚠ Fin antes del inicio",IF(SUMPRODUCT(($D$5:$D$304=$D161)*($A$5:$A$304=$A161)*($B$5:$B$304&lt;$C161-1/86400)*($C$5:$C$304&gt;$B161+1/86400))&gt;1,"⚠ Solapamiento","OK")))</f>
        <v/>
      </c>
    </row>
    <row r="162">
      <c r="A162" s="14" t="n"/>
      <c r="B162" s="15" t="n"/>
      <c r="C162" s="15" t="n"/>
      <c r="D162" s="10" t="n"/>
      <c r="E162" s="10" t="n"/>
      <c r="F162" s="10" t="n"/>
      <c r="G162" s="13">
        <f>IF(OR($A162="",$B162="",$C162="",$D162=""),"",IF($C162&lt;=$B162,"⚠ Fin antes del inicio",IF(SUMPRODUCT(($D$5:$D$304=$D162)*($A$5:$A$304=$A162)*($B$5:$B$304&lt;$C162-1/86400)*($C$5:$C$304&gt;$B162+1/86400))&gt;1,"⚠ Solapamiento","OK")))</f>
        <v/>
      </c>
    </row>
    <row r="163">
      <c r="A163" s="14" t="n"/>
      <c r="B163" s="15" t="n"/>
      <c r="C163" s="15" t="n"/>
      <c r="D163" s="10" t="n"/>
      <c r="E163" s="10" t="n"/>
      <c r="F163" s="10" t="n"/>
      <c r="G163" s="13">
        <f>IF(OR($A163="",$B163="",$C163="",$D163=""),"",IF($C163&lt;=$B163,"⚠ Fin antes del inicio",IF(SUMPRODUCT(($D$5:$D$304=$D163)*($A$5:$A$304=$A163)*($B$5:$B$304&lt;$C163-1/86400)*($C$5:$C$304&gt;$B163+1/86400))&gt;1,"⚠ Solapamiento","OK")))</f>
        <v/>
      </c>
    </row>
    <row r="164">
      <c r="A164" s="14" t="n"/>
      <c r="B164" s="15" t="n"/>
      <c r="C164" s="15" t="n"/>
      <c r="D164" s="10" t="n"/>
      <c r="E164" s="10" t="n"/>
      <c r="F164" s="10" t="n"/>
      <c r="G164" s="13">
        <f>IF(OR($A164="",$B164="",$C164="",$D164=""),"",IF($C164&lt;=$B164,"⚠ Fin antes del inicio",IF(SUMPRODUCT(($D$5:$D$304=$D164)*($A$5:$A$304=$A164)*($B$5:$B$304&lt;$C164-1/86400)*($C$5:$C$304&gt;$B164+1/86400))&gt;1,"⚠ Solapamiento","OK")))</f>
        <v/>
      </c>
    </row>
    <row r="165">
      <c r="A165" s="14" t="n"/>
      <c r="B165" s="15" t="n"/>
      <c r="C165" s="15" t="n"/>
      <c r="D165" s="10" t="n"/>
      <c r="E165" s="10" t="n"/>
      <c r="F165" s="10" t="n"/>
      <c r="G165" s="13">
        <f>IF(OR($A165="",$B165="",$C165="",$D165=""),"",IF($C165&lt;=$B165,"⚠ Fin antes del inicio",IF(SUMPRODUCT(($D$5:$D$304=$D165)*($A$5:$A$304=$A165)*($B$5:$B$304&lt;$C165-1/86400)*($C$5:$C$304&gt;$B165+1/86400))&gt;1,"⚠ Solapamiento","OK")))</f>
        <v/>
      </c>
    </row>
    <row r="166">
      <c r="A166" s="14" t="n"/>
      <c r="B166" s="15" t="n"/>
      <c r="C166" s="15" t="n"/>
      <c r="D166" s="10" t="n"/>
      <c r="E166" s="10" t="n"/>
      <c r="F166" s="10" t="n"/>
      <c r="G166" s="13">
        <f>IF(OR($A166="",$B166="",$C166="",$D166=""),"",IF($C166&lt;=$B166,"⚠ Fin antes del inicio",IF(SUMPRODUCT(($D$5:$D$304=$D166)*($A$5:$A$304=$A166)*($B$5:$B$304&lt;$C166-1/86400)*($C$5:$C$304&gt;$B166+1/86400))&gt;1,"⚠ Solapamiento","OK")))</f>
        <v/>
      </c>
    </row>
    <row r="167">
      <c r="A167" s="14" t="n"/>
      <c r="B167" s="15" t="n"/>
      <c r="C167" s="15" t="n"/>
      <c r="D167" s="10" t="n"/>
      <c r="E167" s="10" t="n"/>
      <c r="F167" s="10" t="n"/>
      <c r="G167" s="13">
        <f>IF(OR($A167="",$B167="",$C167="",$D167=""),"",IF($C167&lt;=$B167,"⚠ Fin antes del inicio",IF(SUMPRODUCT(($D$5:$D$304=$D167)*($A$5:$A$304=$A167)*($B$5:$B$304&lt;$C167-1/86400)*($C$5:$C$304&gt;$B167+1/86400))&gt;1,"⚠ Solapamiento","OK")))</f>
        <v/>
      </c>
    </row>
    <row r="168">
      <c r="A168" s="14" t="n"/>
      <c r="B168" s="15" t="n"/>
      <c r="C168" s="15" t="n"/>
      <c r="D168" s="10" t="n"/>
      <c r="E168" s="10" t="n"/>
      <c r="F168" s="10" t="n"/>
      <c r="G168" s="13">
        <f>IF(OR($A168="",$B168="",$C168="",$D168=""),"",IF($C168&lt;=$B168,"⚠ Fin antes del inicio",IF(SUMPRODUCT(($D$5:$D$304=$D168)*($A$5:$A$304=$A168)*($B$5:$B$304&lt;$C168-1/86400)*($C$5:$C$304&gt;$B168+1/86400))&gt;1,"⚠ Solapamiento","OK")))</f>
        <v/>
      </c>
    </row>
    <row r="169">
      <c r="A169" s="14" t="n"/>
      <c r="B169" s="15" t="n"/>
      <c r="C169" s="15" t="n"/>
      <c r="D169" s="10" t="n"/>
      <c r="E169" s="10" t="n"/>
      <c r="F169" s="10" t="n"/>
      <c r="G169" s="13">
        <f>IF(OR($A169="",$B169="",$C169="",$D169=""),"",IF($C169&lt;=$B169,"⚠ Fin antes del inicio",IF(SUMPRODUCT(($D$5:$D$304=$D169)*($A$5:$A$304=$A169)*($B$5:$B$304&lt;$C169-1/86400)*($C$5:$C$304&gt;$B169+1/86400))&gt;1,"⚠ Solapamiento","OK")))</f>
        <v/>
      </c>
    </row>
    <row r="170">
      <c r="A170" s="14" t="n"/>
      <c r="B170" s="15" t="n"/>
      <c r="C170" s="15" t="n"/>
      <c r="D170" s="10" t="n"/>
      <c r="E170" s="10" t="n"/>
      <c r="F170" s="10" t="n"/>
      <c r="G170" s="13">
        <f>IF(OR($A170="",$B170="",$C170="",$D170=""),"",IF($C170&lt;=$B170,"⚠ Fin antes del inicio",IF(SUMPRODUCT(($D$5:$D$304=$D170)*($A$5:$A$304=$A170)*($B$5:$B$304&lt;$C170-1/86400)*($C$5:$C$304&gt;$B170+1/86400))&gt;1,"⚠ Solapamiento","OK")))</f>
        <v/>
      </c>
    </row>
    <row r="171">
      <c r="A171" s="14" t="n"/>
      <c r="B171" s="15" t="n"/>
      <c r="C171" s="15" t="n"/>
      <c r="D171" s="10" t="n"/>
      <c r="E171" s="10" t="n"/>
      <c r="F171" s="10" t="n"/>
      <c r="G171" s="13">
        <f>IF(OR($A171="",$B171="",$C171="",$D171=""),"",IF($C171&lt;=$B171,"⚠ Fin antes del inicio",IF(SUMPRODUCT(($D$5:$D$304=$D171)*($A$5:$A$304=$A171)*($B$5:$B$304&lt;$C171-1/86400)*($C$5:$C$304&gt;$B171+1/86400))&gt;1,"⚠ Solapamiento","OK")))</f>
        <v/>
      </c>
    </row>
    <row r="172">
      <c r="A172" s="14" t="n"/>
      <c r="B172" s="15" t="n"/>
      <c r="C172" s="15" t="n"/>
      <c r="D172" s="10" t="n"/>
      <c r="E172" s="10" t="n"/>
      <c r="F172" s="10" t="n"/>
      <c r="G172" s="13">
        <f>IF(OR($A172="",$B172="",$C172="",$D172=""),"",IF($C172&lt;=$B172,"⚠ Fin antes del inicio",IF(SUMPRODUCT(($D$5:$D$304=$D172)*($A$5:$A$304=$A172)*($B$5:$B$304&lt;$C172-1/86400)*($C$5:$C$304&gt;$B172+1/86400))&gt;1,"⚠ Solapamiento","OK")))</f>
        <v/>
      </c>
    </row>
    <row r="173">
      <c r="A173" s="14" t="n"/>
      <c r="B173" s="15" t="n"/>
      <c r="C173" s="15" t="n"/>
      <c r="D173" s="10" t="n"/>
      <c r="E173" s="10" t="n"/>
      <c r="F173" s="10" t="n"/>
      <c r="G173" s="13">
        <f>IF(OR($A173="",$B173="",$C173="",$D173=""),"",IF($C173&lt;=$B173,"⚠ Fin antes del inicio",IF(SUMPRODUCT(($D$5:$D$304=$D173)*($A$5:$A$304=$A173)*($B$5:$B$304&lt;$C173-1/86400)*($C$5:$C$304&gt;$B173+1/86400))&gt;1,"⚠ Solapamiento","OK")))</f>
        <v/>
      </c>
    </row>
    <row r="174">
      <c r="A174" s="14" t="n"/>
      <c r="B174" s="15" t="n"/>
      <c r="C174" s="15" t="n"/>
      <c r="D174" s="10" t="n"/>
      <c r="E174" s="10" t="n"/>
      <c r="F174" s="10" t="n"/>
      <c r="G174" s="13">
        <f>IF(OR($A174="",$B174="",$C174="",$D174=""),"",IF($C174&lt;=$B174,"⚠ Fin antes del inicio",IF(SUMPRODUCT(($D$5:$D$304=$D174)*($A$5:$A$304=$A174)*($B$5:$B$304&lt;$C174-1/86400)*($C$5:$C$304&gt;$B174+1/86400))&gt;1,"⚠ Solapamiento","OK")))</f>
        <v/>
      </c>
    </row>
    <row r="175">
      <c r="A175" s="14" t="n"/>
      <c r="B175" s="15" t="n"/>
      <c r="C175" s="15" t="n"/>
      <c r="D175" s="10" t="n"/>
      <c r="E175" s="10" t="n"/>
      <c r="F175" s="10" t="n"/>
      <c r="G175" s="13">
        <f>IF(OR($A175="",$B175="",$C175="",$D175=""),"",IF($C175&lt;=$B175,"⚠ Fin antes del inicio",IF(SUMPRODUCT(($D$5:$D$304=$D175)*($A$5:$A$304=$A175)*($B$5:$B$304&lt;$C175-1/86400)*($C$5:$C$304&gt;$B175+1/86400))&gt;1,"⚠ Solapamiento","OK")))</f>
        <v/>
      </c>
    </row>
    <row r="176">
      <c r="A176" s="14" t="n"/>
      <c r="B176" s="15" t="n"/>
      <c r="C176" s="15" t="n"/>
      <c r="D176" s="10" t="n"/>
      <c r="E176" s="10" t="n"/>
      <c r="F176" s="10" t="n"/>
      <c r="G176" s="13">
        <f>IF(OR($A176="",$B176="",$C176="",$D176=""),"",IF($C176&lt;=$B176,"⚠ Fin antes del inicio",IF(SUMPRODUCT(($D$5:$D$304=$D176)*($A$5:$A$304=$A176)*($B$5:$B$304&lt;$C176-1/86400)*($C$5:$C$304&gt;$B176+1/86400))&gt;1,"⚠ Solapamiento","OK")))</f>
        <v/>
      </c>
    </row>
    <row r="177">
      <c r="A177" s="14" t="n"/>
      <c r="B177" s="15" t="n"/>
      <c r="C177" s="15" t="n"/>
      <c r="D177" s="10" t="n"/>
      <c r="E177" s="10" t="n"/>
      <c r="F177" s="10" t="n"/>
      <c r="G177" s="13">
        <f>IF(OR($A177="",$B177="",$C177="",$D177=""),"",IF($C177&lt;=$B177,"⚠ Fin antes del inicio",IF(SUMPRODUCT(($D$5:$D$304=$D177)*($A$5:$A$304=$A177)*($B$5:$B$304&lt;$C177-1/86400)*($C$5:$C$304&gt;$B177+1/86400))&gt;1,"⚠ Solapamiento","OK")))</f>
        <v/>
      </c>
    </row>
    <row r="178">
      <c r="A178" s="14" t="n"/>
      <c r="B178" s="15" t="n"/>
      <c r="C178" s="15" t="n"/>
      <c r="D178" s="10" t="n"/>
      <c r="E178" s="10" t="n"/>
      <c r="F178" s="10" t="n"/>
      <c r="G178" s="13">
        <f>IF(OR($A178="",$B178="",$C178="",$D178=""),"",IF($C178&lt;=$B178,"⚠ Fin antes del inicio",IF(SUMPRODUCT(($D$5:$D$304=$D178)*($A$5:$A$304=$A178)*($B$5:$B$304&lt;$C178-1/86400)*($C$5:$C$304&gt;$B178+1/86400))&gt;1,"⚠ Solapamiento","OK")))</f>
        <v/>
      </c>
    </row>
    <row r="179">
      <c r="A179" s="14" t="n"/>
      <c r="B179" s="15" t="n"/>
      <c r="C179" s="15" t="n"/>
      <c r="D179" s="10" t="n"/>
      <c r="E179" s="10" t="n"/>
      <c r="F179" s="10" t="n"/>
      <c r="G179" s="13">
        <f>IF(OR($A179="",$B179="",$C179="",$D179=""),"",IF($C179&lt;=$B179,"⚠ Fin antes del inicio",IF(SUMPRODUCT(($D$5:$D$304=$D179)*($A$5:$A$304=$A179)*($B$5:$B$304&lt;$C179-1/86400)*($C$5:$C$304&gt;$B179+1/86400))&gt;1,"⚠ Solapamiento","OK")))</f>
        <v/>
      </c>
    </row>
    <row r="180">
      <c r="A180" s="14" t="n"/>
      <c r="B180" s="15" t="n"/>
      <c r="C180" s="15" t="n"/>
      <c r="D180" s="10" t="n"/>
      <c r="E180" s="10" t="n"/>
      <c r="F180" s="10" t="n"/>
      <c r="G180" s="13">
        <f>IF(OR($A180="",$B180="",$C180="",$D180=""),"",IF($C180&lt;=$B180,"⚠ Fin antes del inicio",IF(SUMPRODUCT(($D$5:$D$304=$D180)*($A$5:$A$304=$A180)*($B$5:$B$304&lt;$C180-1/86400)*($C$5:$C$304&gt;$B180+1/86400))&gt;1,"⚠ Solapamiento","OK")))</f>
        <v/>
      </c>
    </row>
    <row r="181">
      <c r="A181" s="14" t="n"/>
      <c r="B181" s="15" t="n"/>
      <c r="C181" s="15" t="n"/>
      <c r="D181" s="10" t="n"/>
      <c r="E181" s="10" t="n"/>
      <c r="F181" s="10" t="n"/>
      <c r="G181" s="13">
        <f>IF(OR($A181="",$B181="",$C181="",$D181=""),"",IF($C181&lt;=$B181,"⚠ Fin antes del inicio",IF(SUMPRODUCT(($D$5:$D$304=$D181)*($A$5:$A$304=$A181)*($B$5:$B$304&lt;$C181-1/86400)*($C$5:$C$304&gt;$B181+1/86400))&gt;1,"⚠ Solapamiento","OK")))</f>
        <v/>
      </c>
    </row>
    <row r="182">
      <c r="A182" s="14" t="n"/>
      <c r="B182" s="15" t="n"/>
      <c r="C182" s="15" t="n"/>
      <c r="D182" s="10" t="n"/>
      <c r="E182" s="10" t="n"/>
      <c r="F182" s="10" t="n"/>
      <c r="G182" s="13">
        <f>IF(OR($A182="",$B182="",$C182="",$D182=""),"",IF($C182&lt;=$B182,"⚠ Fin antes del inicio",IF(SUMPRODUCT(($D$5:$D$304=$D182)*($A$5:$A$304=$A182)*($B$5:$B$304&lt;$C182-1/86400)*($C$5:$C$304&gt;$B182+1/86400))&gt;1,"⚠ Solapamiento","OK")))</f>
        <v/>
      </c>
    </row>
    <row r="183">
      <c r="A183" s="14" t="n"/>
      <c r="B183" s="15" t="n"/>
      <c r="C183" s="15" t="n"/>
      <c r="D183" s="10" t="n"/>
      <c r="E183" s="10" t="n"/>
      <c r="F183" s="10" t="n"/>
      <c r="G183" s="13">
        <f>IF(OR($A183="",$B183="",$C183="",$D183=""),"",IF($C183&lt;=$B183,"⚠ Fin antes del inicio",IF(SUMPRODUCT(($D$5:$D$304=$D183)*($A$5:$A$304=$A183)*($B$5:$B$304&lt;$C183-1/86400)*($C$5:$C$304&gt;$B183+1/86400))&gt;1,"⚠ Solapamiento","OK")))</f>
        <v/>
      </c>
    </row>
    <row r="184">
      <c r="A184" s="14" t="n"/>
      <c r="B184" s="15" t="n"/>
      <c r="C184" s="15" t="n"/>
      <c r="D184" s="10" t="n"/>
      <c r="E184" s="10" t="n"/>
      <c r="F184" s="10" t="n"/>
      <c r="G184" s="13">
        <f>IF(OR($A184="",$B184="",$C184="",$D184=""),"",IF($C184&lt;=$B184,"⚠ Fin antes del inicio",IF(SUMPRODUCT(($D$5:$D$304=$D184)*($A$5:$A$304=$A184)*($B$5:$B$304&lt;$C184-1/86400)*($C$5:$C$304&gt;$B184+1/86400))&gt;1,"⚠ Solapamiento","OK")))</f>
        <v/>
      </c>
    </row>
    <row r="185">
      <c r="A185" s="14" t="n"/>
      <c r="B185" s="15" t="n"/>
      <c r="C185" s="15" t="n"/>
      <c r="D185" s="10" t="n"/>
      <c r="E185" s="10" t="n"/>
      <c r="F185" s="10" t="n"/>
      <c r="G185" s="13">
        <f>IF(OR($A185="",$B185="",$C185="",$D185=""),"",IF($C185&lt;=$B185,"⚠ Fin antes del inicio",IF(SUMPRODUCT(($D$5:$D$304=$D185)*($A$5:$A$304=$A185)*($B$5:$B$304&lt;$C185-1/86400)*($C$5:$C$304&gt;$B185+1/86400))&gt;1,"⚠ Solapamiento","OK")))</f>
        <v/>
      </c>
    </row>
    <row r="186">
      <c r="A186" s="14" t="n"/>
      <c r="B186" s="15" t="n"/>
      <c r="C186" s="15" t="n"/>
      <c r="D186" s="10" t="n"/>
      <c r="E186" s="10" t="n"/>
      <c r="F186" s="10" t="n"/>
      <c r="G186" s="13">
        <f>IF(OR($A186="",$B186="",$C186="",$D186=""),"",IF($C186&lt;=$B186,"⚠ Fin antes del inicio",IF(SUMPRODUCT(($D$5:$D$304=$D186)*($A$5:$A$304=$A186)*($B$5:$B$304&lt;$C186-1/86400)*($C$5:$C$304&gt;$B186+1/86400))&gt;1,"⚠ Solapamiento","OK")))</f>
        <v/>
      </c>
    </row>
    <row r="187">
      <c r="A187" s="14" t="n"/>
      <c r="B187" s="15" t="n"/>
      <c r="C187" s="15" t="n"/>
      <c r="D187" s="10" t="n"/>
      <c r="E187" s="10" t="n"/>
      <c r="F187" s="10" t="n"/>
      <c r="G187" s="13">
        <f>IF(OR($A187="",$B187="",$C187="",$D187=""),"",IF($C187&lt;=$B187,"⚠ Fin antes del inicio",IF(SUMPRODUCT(($D$5:$D$304=$D187)*($A$5:$A$304=$A187)*($B$5:$B$304&lt;$C187-1/86400)*($C$5:$C$304&gt;$B187+1/86400))&gt;1,"⚠ Solapamiento","OK")))</f>
        <v/>
      </c>
    </row>
    <row r="188">
      <c r="A188" s="14" t="n"/>
      <c r="B188" s="15" t="n"/>
      <c r="C188" s="15" t="n"/>
      <c r="D188" s="10" t="n"/>
      <c r="E188" s="10" t="n"/>
      <c r="F188" s="10" t="n"/>
      <c r="G188" s="13">
        <f>IF(OR($A188="",$B188="",$C188="",$D188=""),"",IF($C188&lt;=$B188,"⚠ Fin antes del inicio",IF(SUMPRODUCT(($D$5:$D$304=$D188)*($A$5:$A$304=$A188)*($B$5:$B$304&lt;$C188-1/86400)*($C$5:$C$304&gt;$B188+1/86400))&gt;1,"⚠ Solapamiento","OK")))</f>
        <v/>
      </c>
    </row>
    <row r="189">
      <c r="A189" s="14" t="n"/>
      <c r="B189" s="15" t="n"/>
      <c r="C189" s="15" t="n"/>
      <c r="D189" s="10" t="n"/>
      <c r="E189" s="10" t="n"/>
      <c r="F189" s="10" t="n"/>
      <c r="G189" s="13">
        <f>IF(OR($A189="",$B189="",$C189="",$D189=""),"",IF($C189&lt;=$B189,"⚠ Fin antes del inicio",IF(SUMPRODUCT(($D$5:$D$304=$D189)*($A$5:$A$304=$A189)*($B$5:$B$304&lt;$C189-1/86400)*($C$5:$C$304&gt;$B189+1/86400))&gt;1,"⚠ Solapamiento","OK")))</f>
        <v/>
      </c>
    </row>
    <row r="190">
      <c r="A190" s="14" t="n"/>
      <c r="B190" s="15" t="n"/>
      <c r="C190" s="15" t="n"/>
      <c r="D190" s="10" t="n"/>
      <c r="E190" s="10" t="n"/>
      <c r="F190" s="10" t="n"/>
      <c r="G190" s="13">
        <f>IF(OR($A190="",$B190="",$C190="",$D190=""),"",IF($C190&lt;=$B190,"⚠ Fin antes del inicio",IF(SUMPRODUCT(($D$5:$D$304=$D190)*($A$5:$A$304=$A190)*($B$5:$B$304&lt;$C190-1/86400)*($C$5:$C$304&gt;$B190+1/86400))&gt;1,"⚠ Solapamiento","OK")))</f>
        <v/>
      </c>
    </row>
    <row r="191">
      <c r="A191" s="14" t="n"/>
      <c r="B191" s="15" t="n"/>
      <c r="C191" s="15" t="n"/>
      <c r="D191" s="10" t="n"/>
      <c r="E191" s="10" t="n"/>
      <c r="F191" s="10" t="n"/>
      <c r="G191" s="13">
        <f>IF(OR($A191="",$B191="",$C191="",$D191=""),"",IF($C191&lt;=$B191,"⚠ Fin antes del inicio",IF(SUMPRODUCT(($D$5:$D$304=$D191)*($A$5:$A$304=$A191)*($B$5:$B$304&lt;$C191-1/86400)*($C$5:$C$304&gt;$B191+1/86400))&gt;1,"⚠ Solapamiento","OK")))</f>
        <v/>
      </c>
    </row>
    <row r="192">
      <c r="A192" s="14" t="n"/>
      <c r="B192" s="15" t="n"/>
      <c r="C192" s="15" t="n"/>
      <c r="D192" s="10" t="n"/>
      <c r="E192" s="10" t="n"/>
      <c r="F192" s="10" t="n"/>
      <c r="G192" s="13">
        <f>IF(OR($A192="",$B192="",$C192="",$D192=""),"",IF($C192&lt;=$B192,"⚠ Fin antes del inicio",IF(SUMPRODUCT(($D$5:$D$304=$D192)*($A$5:$A$304=$A192)*($B$5:$B$304&lt;$C192-1/86400)*($C$5:$C$304&gt;$B192+1/86400))&gt;1,"⚠ Solapamiento","OK")))</f>
        <v/>
      </c>
    </row>
    <row r="193">
      <c r="A193" s="14" t="n"/>
      <c r="B193" s="15" t="n"/>
      <c r="C193" s="15" t="n"/>
      <c r="D193" s="10" t="n"/>
      <c r="E193" s="10" t="n"/>
      <c r="F193" s="10" t="n"/>
      <c r="G193" s="13">
        <f>IF(OR($A193="",$B193="",$C193="",$D193=""),"",IF($C193&lt;=$B193,"⚠ Fin antes del inicio",IF(SUMPRODUCT(($D$5:$D$304=$D193)*($A$5:$A$304=$A193)*($B$5:$B$304&lt;$C193-1/86400)*($C$5:$C$304&gt;$B193+1/86400))&gt;1,"⚠ Solapamiento","OK")))</f>
        <v/>
      </c>
    </row>
    <row r="194">
      <c r="A194" s="14" t="n"/>
      <c r="B194" s="15" t="n"/>
      <c r="C194" s="15" t="n"/>
      <c r="D194" s="10" t="n"/>
      <c r="E194" s="10" t="n"/>
      <c r="F194" s="10" t="n"/>
      <c r="G194" s="13">
        <f>IF(OR($A194="",$B194="",$C194="",$D194=""),"",IF($C194&lt;=$B194,"⚠ Fin antes del inicio",IF(SUMPRODUCT(($D$5:$D$304=$D194)*($A$5:$A$304=$A194)*($B$5:$B$304&lt;$C194-1/86400)*($C$5:$C$304&gt;$B194+1/86400))&gt;1,"⚠ Solapamiento","OK")))</f>
        <v/>
      </c>
    </row>
    <row r="195">
      <c r="A195" s="14" t="n"/>
      <c r="B195" s="15" t="n"/>
      <c r="C195" s="15" t="n"/>
      <c r="D195" s="10" t="n"/>
      <c r="E195" s="10" t="n"/>
      <c r="F195" s="10" t="n"/>
      <c r="G195" s="13">
        <f>IF(OR($A195="",$B195="",$C195="",$D195=""),"",IF($C195&lt;=$B195,"⚠ Fin antes del inicio",IF(SUMPRODUCT(($D$5:$D$304=$D195)*($A$5:$A$304=$A195)*($B$5:$B$304&lt;$C195-1/86400)*($C$5:$C$304&gt;$B195+1/86400))&gt;1,"⚠ Solapamiento","OK")))</f>
        <v/>
      </c>
    </row>
    <row r="196">
      <c r="A196" s="14" t="n"/>
      <c r="B196" s="15" t="n"/>
      <c r="C196" s="15" t="n"/>
      <c r="D196" s="10" t="n"/>
      <c r="E196" s="10" t="n"/>
      <c r="F196" s="10" t="n"/>
      <c r="G196" s="13">
        <f>IF(OR($A196="",$B196="",$C196="",$D196=""),"",IF($C196&lt;=$B196,"⚠ Fin antes del inicio",IF(SUMPRODUCT(($D$5:$D$304=$D196)*($A$5:$A$304=$A196)*($B$5:$B$304&lt;$C196-1/86400)*($C$5:$C$304&gt;$B196+1/86400))&gt;1,"⚠ Solapamiento","OK")))</f>
        <v/>
      </c>
    </row>
    <row r="197">
      <c r="A197" s="14" t="n"/>
      <c r="B197" s="15" t="n"/>
      <c r="C197" s="15" t="n"/>
      <c r="D197" s="10" t="n"/>
      <c r="E197" s="10" t="n"/>
      <c r="F197" s="10" t="n"/>
      <c r="G197" s="13">
        <f>IF(OR($A197="",$B197="",$C197="",$D197=""),"",IF($C197&lt;=$B197,"⚠ Fin antes del inicio",IF(SUMPRODUCT(($D$5:$D$304=$D197)*($A$5:$A$304=$A197)*($B$5:$B$304&lt;$C197-1/86400)*($C$5:$C$304&gt;$B197+1/86400))&gt;1,"⚠ Solapamiento","OK")))</f>
        <v/>
      </c>
    </row>
    <row r="198">
      <c r="A198" s="14" t="n"/>
      <c r="B198" s="15" t="n"/>
      <c r="C198" s="15" t="n"/>
      <c r="D198" s="10" t="n"/>
      <c r="E198" s="10" t="n"/>
      <c r="F198" s="10" t="n"/>
      <c r="G198" s="13">
        <f>IF(OR($A198="",$B198="",$C198="",$D198=""),"",IF($C198&lt;=$B198,"⚠ Fin antes del inicio",IF(SUMPRODUCT(($D$5:$D$304=$D198)*($A$5:$A$304=$A198)*($B$5:$B$304&lt;$C198-1/86400)*($C$5:$C$304&gt;$B198+1/86400))&gt;1,"⚠ Solapamiento","OK")))</f>
        <v/>
      </c>
    </row>
    <row r="199">
      <c r="A199" s="14" t="n"/>
      <c r="B199" s="15" t="n"/>
      <c r="C199" s="15" t="n"/>
      <c r="D199" s="10" t="n"/>
      <c r="E199" s="10" t="n"/>
      <c r="F199" s="10" t="n"/>
      <c r="G199" s="13">
        <f>IF(OR($A199="",$B199="",$C199="",$D199=""),"",IF($C199&lt;=$B199,"⚠ Fin antes del inicio",IF(SUMPRODUCT(($D$5:$D$304=$D199)*($A$5:$A$304=$A199)*($B$5:$B$304&lt;$C199-1/86400)*($C$5:$C$304&gt;$B199+1/86400))&gt;1,"⚠ Solapamiento","OK")))</f>
        <v/>
      </c>
    </row>
    <row r="200">
      <c r="A200" s="14" t="n"/>
      <c r="B200" s="15" t="n"/>
      <c r="C200" s="15" t="n"/>
      <c r="D200" s="10" t="n"/>
      <c r="E200" s="10" t="n"/>
      <c r="F200" s="10" t="n"/>
      <c r="G200" s="13">
        <f>IF(OR($A200="",$B200="",$C200="",$D200=""),"",IF($C200&lt;=$B200,"⚠ Fin antes del inicio",IF(SUMPRODUCT(($D$5:$D$304=$D200)*($A$5:$A$304=$A200)*($B$5:$B$304&lt;$C200-1/86400)*($C$5:$C$304&gt;$B200+1/86400))&gt;1,"⚠ Solapamiento","OK")))</f>
        <v/>
      </c>
    </row>
    <row r="201">
      <c r="A201" s="14" t="n"/>
      <c r="B201" s="15" t="n"/>
      <c r="C201" s="15" t="n"/>
      <c r="D201" s="10" t="n"/>
      <c r="E201" s="10" t="n"/>
      <c r="F201" s="10" t="n"/>
      <c r="G201" s="13">
        <f>IF(OR($A201="",$B201="",$C201="",$D201=""),"",IF($C201&lt;=$B201,"⚠ Fin antes del inicio",IF(SUMPRODUCT(($D$5:$D$304=$D201)*($A$5:$A$304=$A201)*($B$5:$B$304&lt;$C201-1/86400)*($C$5:$C$304&gt;$B201+1/86400))&gt;1,"⚠ Solapamiento","OK")))</f>
        <v/>
      </c>
    </row>
    <row r="202">
      <c r="A202" s="14" t="n"/>
      <c r="B202" s="15" t="n"/>
      <c r="C202" s="15" t="n"/>
      <c r="D202" s="10" t="n"/>
      <c r="E202" s="10" t="n"/>
      <c r="F202" s="10" t="n"/>
      <c r="G202" s="13">
        <f>IF(OR($A202="",$B202="",$C202="",$D202=""),"",IF($C202&lt;=$B202,"⚠ Fin antes del inicio",IF(SUMPRODUCT(($D$5:$D$304=$D202)*($A$5:$A$304=$A202)*($B$5:$B$304&lt;$C202-1/86400)*($C$5:$C$304&gt;$B202+1/86400))&gt;1,"⚠ Solapamiento","OK")))</f>
        <v/>
      </c>
    </row>
    <row r="203">
      <c r="A203" s="14" t="n"/>
      <c r="B203" s="15" t="n"/>
      <c r="C203" s="15" t="n"/>
      <c r="D203" s="10" t="n"/>
      <c r="E203" s="10" t="n"/>
      <c r="F203" s="10" t="n"/>
      <c r="G203" s="13">
        <f>IF(OR($A203="",$B203="",$C203="",$D203=""),"",IF($C203&lt;=$B203,"⚠ Fin antes del inicio",IF(SUMPRODUCT(($D$5:$D$304=$D203)*($A$5:$A$304=$A203)*($B$5:$B$304&lt;$C203-1/86400)*($C$5:$C$304&gt;$B203+1/86400))&gt;1,"⚠ Solapamiento","OK")))</f>
        <v/>
      </c>
    </row>
    <row r="204">
      <c r="A204" s="14" t="n"/>
      <c r="B204" s="15" t="n"/>
      <c r="C204" s="15" t="n"/>
      <c r="D204" s="10" t="n"/>
      <c r="E204" s="10" t="n"/>
      <c r="F204" s="10" t="n"/>
      <c r="G204" s="13">
        <f>IF(OR($A204="",$B204="",$C204="",$D204=""),"",IF($C204&lt;=$B204,"⚠ Fin antes del inicio",IF(SUMPRODUCT(($D$5:$D$304=$D204)*($A$5:$A$304=$A204)*($B$5:$B$304&lt;$C204-1/86400)*($C$5:$C$304&gt;$B204+1/86400))&gt;1,"⚠ Solapamiento","OK")))</f>
        <v/>
      </c>
    </row>
    <row r="205">
      <c r="A205" s="14" t="n"/>
      <c r="B205" s="15" t="n"/>
      <c r="C205" s="15" t="n"/>
      <c r="D205" s="10" t="n"/>
      <c r="E205" s="10" t="n"/>
      <c r="F205" s="10" t="n"/>
      <c r="G205" s="13">
        <f>IF(OR($A205="",$B205="",$C205="",$D205=""),"",IF($C205&lt;=$B205,"⚠ Fin antes del inicio",IF(SUMPRODUCT(($D$5:$D$304=$D205)*($A$5:$A$304=$A205)*($B$5:$B$304&lt;$C205-1/86400)*($C$5:$C$304&gt;$B205+1/86400))&gt;1,"⚠ Solapamiento","OK")))</f>
        <v/>
      </c>
    </row>
    <row r="206">
      <c r="A206" s="14" t="n"/>
      <c r="B206" s="15" t="n"/>
      <c r="C206" s="15" t="n"/>
      <c r="D206" s="10" t="n"/>
      <c r="E206" s="10" t="n"/>
      <c r="F206" s="10" t="n"/>
      <c r="G206" s="13">
        <f>IF(OR($A206="",$B206="",$C206="",$D206=""),"",IF($C206&lt;=$B206,"⚠ Fin antes del inicio",IF(SUMPRODUCT(($D$5:$D$304=$D206)*($A$5:$A$304=$A206)*($B$5:$B$304&lt;$C206-1/86400)*($C$5:$C$304&gt;$B206+1/86400))&gt;1,"⚠ Solapamiento","OK")))</f>
        <v/>
      </c>
    </row>
    <row r="207">
      <c r="A207" s="14" t="n"/>
      <c r="B207" s="15" t="n"/>
      <c r="C207" s="15" t="n"/>
      <c r="D207" s="10" t="n"/>
      <c r="E207" s="10" t="n"/>
      <c r="F207" s="10" t="n"/>
      <c r="G207" s="13">
        <f>IF(OR($A207="",$B207="",$C207="",$D207=""),"",IF($C207&lt;=$B207,"⚠ Fin antes del inicio",IF(SUMPRODUCT(($D$5:$D$304=$D207)*($A$5:$A$304=$A207)*($B$5:$B$304&lt;$C207-1/86400)*($C$5:$C$304&gt;$B207+1/86400))&gt;1,"⚠ Solapamiento","OK")))</f>
        <v/>
      </c>
    </row>
    <row r="208">
      <c r="A208" s="14" t="n"/>
      <c r="B208" s="15" t="n"/>
      <c r="C208" s="15" t="n"/>
      <c r="D208" s="10" t="n"/>
      <c r="E208" s="10" t="n"/>
      <c r="F208" s="10" t="n"/>
      <c r="G208" s="13">
        <f>IF(OR($A208="",$B208="",$C208="",$D208=""),"",IF($C208&lt;=$B208,"⚠ Fin antes del inicio",IF(SUMPRODUCT(($D$5:$D$304=$D208)*($A$5:$A$304=$A208)*($B$5:$B$304&lt;$C208-1/86400)*($C$5:$C$304&gt;$B208+1/86400))&gt;1,"⚠ Solapamiento","OK")))</f>
        <v/>
      </c>
    </row>
    <row r="209">
      <c r="A209" s="14" t="n"/>
      <c r="B209" s="15" t="n"/>
      <c r="C209" s="15" t="n"/>
      <c r="D209" s="10" t="n"/>
      <c r="E209" s="10" t="n"/>
      <c r="F209" s="10" t="n"/>
      <c r="G209" s="13">
        <f>IF(OR($A209="",$B209="",$C209="",$D209=""),"",IF($C209&lt;=$B209,"⚠ Fin antes del inicio",IF(SUMPRODUCT(($D$5:$D$304=$D209)*($A$5:$A$304=$A209)*($B$5:$B$304&lt;$C209-1/86400)*($C$5:$C$304&gt;$B209+1/86400))&gt;1,"⚠ Solapamiento","OK")))</f>
        <v/>
      </c>
    </row>
    <row r="210">
      <c r="A210" s="14" t="n"/>
      <c r="B210" s="15" t="n"/>
      <c r="C210" s="15" t="n"/>
      <c r="D210" s="10" t="n"/>
      <c r="E210" s="10" t="n"/>
      <c r="F210" s="10" t="n"/>
      <c r="G210" s="13">
        <f>IF(OR($A210="",$B210="",$C210="",$D210=""),"",IF($C210&lt;=$B210,"⚠ Fin antes del inicio",IF(SUMPRODUCT(($D$5:$D$304=$D210)*($A$5:$A$304=$A210)*($B$5:$B$304&lt;$C210-1/86400)*($C$5:$C$304&gt;$B210+1/86400))&gt;1,"⚠ Solapamiento","OK")))</f>
        <v/>
      </c>
    </row>
    <row r="211">
      <c r="A211" s="14" t="n"/>
      <c r="B211" s="15" t="n"/>
      <c r="C211" s="15" t="n"/>
      <c r="D211" s="10" t="n"/>
      <c r="E211" s="10" t="n"/>
      <c r="F211" s="10" t="n"/>
      <c r="G211" s="13">
        <f>IF(OR($A211="",$B211="",$C211="",$D211=""),"",IF($C211&lt;=$B211,"⚠ Fin antes del inicio",IF(SUMPRODUCT(($D$5:$D$304=$D211)*($A$5:$A$304=$A211)*($B$5:$B$304&lt;$C211-1/86400)*($C$5:$C$304&gt;$B211+1/86400))&gt;1,"⚠ Solapamiento","OK")))</f>
        <v/>
      </c>
    </row>
    <row r="212">
      <c r="A212" s="14" t="n"/>
      <c r="B212" s="15" t="n"/>
      <c r="C212" s="15" t="n"/>
      <c r="D212" s="10" t="n"/>
      <c r="E212" s="10" t="n"/>
      <c r="F212" s="10" t="n"/>
      <c r="G212" s="13">
        <f>IF(OR($A212="",$B212="",$C212="",$D212=""),"",IF($C212&lt;=$B212,"⚠ Fin antes del inicio",IF(SUMPRODUCT(($D$5:$D$304=$D212)*($A$5:$A$304=$A212)*($B$5:$B$304&lt;$C212-1/86400)*($C$5:$C$304&gt;$B212+1/86400))&gt;1,"⚠ Solapamiento","OK")))</f>
        <v/>
      </c>
    </row>
    <row r="213">
      <c r="A213" s="14" t="n"/>
      <c r="B213" s="15" t="n"/>
      <c r="C213" s="15" t="n"/>
      <c r="D213" s="10" t="n"/>
      <c r="E213" s="10" t="n"/>
      <c r="F213" s="10" t="n"/>
      <c r="G213" s="13">
        <f>IF(OR($A213="",$B213="",$C213="",$D213=""),"",IF($C213&lt;=$B213,"⚠ Fin antes del inicio",IF(SUMPRODUCT(($D$5:$D$304=$D213)*($A$5:$A$304=$A213)*($B$5:$B$304&lt;$C213-1/86400)*($C$5:$C$304&gt;$B213+1/86400))&gt;1,"⚠ Solapamiento","OK")))</f>
        <v/>
      </c>
    </row>
    <row r="214">
      <c r="A214" s="14" t="n"/>
      <c r="B214" s="15" t="n"/>
      <c r="C214" s="15" t="n"/>
      <c r="D214" s="10" t="n"/>
      <c r="E214" s="10" t="n"/>
      <c r="F214" s="10" t="n"/>
      <c r="G214" s="13">
        <f>IF(OR($A214="",$B214="",$C214="",$D214=""),"",IF($C214&lt;=$B214,"⚠ Fin antes del inicio",IF(SUMPRODUCT(($D$5:$D$304=$D214)*($A$5:$A$304=$A214)*($B$5:$B$304&lt;$C214-1/86400)*($C$5:$C$304&gt;$B214+1/86400))&gt;1,"⚠ Solapamiento","OK")))</f>
        <v/>
      </c>
    </row>
    <row r="215">
      <c r="A215" s="14" t="n"/>
      <c r="B215" s="15" t="n"/>
      <c r="C215" s="15" t="n"/>
      <c r="D215" s="10" t="n"/>
      <c r="E215" s="10" t="n"/>
      <c r="F215" s="10" t="n"/>
      <c r="G215" s="13">
        <f>IF(OR($A215="",$B215="",$C215="",$D215=""),"",IF($C215&lt;=$B215,"⚠ Fin antes del inicio",IF(SUMPRODUCT(($D$5:$D$304=$D215)*($A$5:$A$304=$A215)*($B$5:$B$304&lt;$C215-1/86400)*($C$5:$C$304&gt;$B215+1/86400))&gt;1,"⚠ Solapamiento","OK")))</f>
        <v/>
      </c>
    </row>
    <row r="216">
      <c r="A216" s="14" t="n"/>
      <c r="B216" s="15" t="n"/>
      <c r="C216" s="15" t="n"/>
      <c r="D216" s="10" t="n"/>
      <c r="E216" s="10" t="n"/>
      <c r="F216" s="10" t="n"/>
      <c r="G216" s="13">
        <f>IF(OR($A216="",$B216="",$C216="",$D216=""),"",IF($C216&lt;=$B216,"⚠ Fin antes del inicio",IF(SUMPRODUCT(($D$5:$D$304=$D216)*($A$5:$A$304=$A216)*($B$5:$B$304&lt;$C216-1/86400)*($C$5:$C$304&gt;$B216+1/86400))&gt;1,"⚠ Solapamiento","OK")))</f>
        <v/>
      </c>
    </row>
    <row r="217">
      <c r="A217" s="14" t="n"/>
      <c r="B217" s="15" t="n"/>
      <c r="C217" s="15" t="n"/>
      <c r="D217" s="10" t="n"/>
      <c r="E217" s="10" t="n"/>
      <c r="F217" s="10" t="n"/>
      <c r="G217" s="13">
        <f>IF(OR($A217="",$B217="",$C217="",$D217=""),"",IF($C217&lt;=$B217,"⚠ Fin antes del inicio",IF(SUMPRODUCT(($D$5:$D$304=$D217)*($A$5:$A$304=$A217)*($B$5:$B$304&lt;$C217-1/86400)*($C$5:$C$304&gt;$B217+1/86400))&gt;1,"⚠ Solapamiento","OK")))</f>
        <v/>
      </c>
    </row>
    <row r="218">
      <c r="A218" s="14" t="n"/>
      <c r="B218" s="15" t="n"/>
      <c r="C218" s="15" t="n"/>
      <c r="D218" s="10" t="n"/>
      <c r="E218" s="10" t="n"/>
      <c r="F218" s="10" t="n"/>
      <c r="G218" s="13">
        <f>IF(OR($A218="",$B218="",$C218="",$D218=""),"",IF($C218&lt;=$B218,"⚠ Fin antes del inicio",IF(SUMPRODUCT(($D$5:$D$304=$D218)*($A$5:$A$304=$A218)*($B$5:$B$304&lt;$C218-1/86400)*($C$5:$C$304&gt;$B218+1/86400))&gt;1,"⚠ Solapamiento","OK")))</f>
        <v/>
      </c>
    </row>
    <row r="219">
      <c r="A219" s="14" t="n"/>
      <c r="B219" s="15" t="n"/>
      <c r="C219" s="15" t="n"/>
      <c r="D219" s="10" t="n"/>
      <c r="E219" s="10" t="n"/>
      <c r="F219" s="10" t="n"/>
      <c r="G219" s="13">
        <f>IF(OR($A219="",$B219="",$C219="",$D219=""),"",IF($C219&lt;=$B219,"⚠ Fin antes del inicio",IF(SUMPRODUCT(($D$5:$D$304=$D219)*($A$5:$A$304=$A219)*($B$5:$B$304&lt;$C219-1/86400)*($C$5:$C$304&gt;$B219+1/86400))&gt;1,"⚠ Solapamiento","OK")))</f>
        <v/>
      </c>
    </row>
    <row r="220">
      <c r="A220" s="14" t="n"/>
      <c r="B220" s="15" t="n"/>
      <c r="C220" s="15" t="n"/>
      <c r="D220" s="10" t="n"/>
      <c r="E220" s="10" t="n"/>
      <c r="F220" s="10" t="n"/>
      <c r="G220" s="13">
        <f>IF(OR($A220="",$B220="",$C220="",$D220=""),"",IF($C220&lt;=$B220,"⚠ Fin antes del inicio",IF(SUMPRODUCT(($D$5:$D$304=$D220)*($A$5:$A$304=$A220)*($B$5:$B$304&lt;$C220-1/86400)*($C$5:$C$304&gt;$B220+1/86400))&gt;1,"⚠ Solapamiento","OK")))</f>
        <v/>
      </c>
    </row>
    <row r="221">
      <c r="A221" s="14" t="n"/>
      <c r="B221" s="15" t="n"/>
      <c r="C221" s="15" t="n"/>
      <c r="D221" s="10" t="n"/>
      <c r="E221" s="10" t="n"/>
      <c r="F221" s="10" t="n"/>
      <c r="G221" s="13">
        <f>IF(OR($A221="",$B221="",$C221="",$D221=""),"",IF($C221&lt;=$B221,"⚠ Fin antes del inicio",IF(SUMPRODUCT(($D$5:$D$304=$D221)*($A$5:$A$304=$A221)*($B$5:$B$304&lt;$C221-1/86400)*($C$5:$C$304&gt;$B221+1/86400))&gt;1,"⚠ Solapamiento","OK")))</f>
        <v/>
      </c>
    </row>
    <row r="222">
      <c r="A222" s="14" t="n"/>
      <c r="B222" s="15" t="n"/>
      <c r="C222" s="15" t="n"/>
      <c r="D222" s="10" t="n"/>
      <c r="E222" s="10" t="n"/>
      <c r="F222" s="10" t="n"/>
      <c r="G222" s="13">
        <f>IF(OR($A222="",$B222="",$C222="",$D222=""),"",IF($C222&lt;=$B222,"⚠ Fin antes del inicio",IF(SUMPRODUCT(($D$5:$D$304=$D222)*($A$5:$A$304=$A222)*($B$5:$B$304&lt;$C222-1/86400)*($C$5:$C$304&gt;$B222+1/86400))&gt;1,"⚠ Solapamiento","OK")))</f>
        <v/>
      </c>
    </row>
    <row r="223">
      <c r="A223" s="14" t="n"/>
      <c r="B223" s="15" t="n"/>
      <c r="C223" s="15" t="n"/>
      <c r="D223" s="10" t="n"/>
      <c r="E223" s="10" t="n"/>
      <c r="F223" s="10" t="n"/>
      <c r="G223" s="13">
        <f>IF(OR($A223="",$B223="",$C223="",$D223=""),"",IF($C223&lt;=$B223,"⚠ Fin antes del inicio",IF(SUMPRODUCT(($D$5:$D$304=$D223)*($A$5:$A$304=$A223)*($B$5:$B$304&lt;$C223-1/86400)*($C$5:$C$304&gt;$B223+1/86400))&gt;1,"⚠ Solapamiento","OK")))</f>
        <v/>
      </c>
    </row>
    <row r="224">
      <c r="A224" s="14" t="n"/>
      <c r="B224" s="15" t="n"/>
      <c r="C224" s="15" t="n"/>
      <c r="D224" s="10" t="n"/>
      <c r="E224" s="10" t="n"/>
      <c r="F224" s="10" t="n"/>
      <c r="G224" s="13">
        <f>IF(OR($A224="",$B224="",$C224="",$D224=""),"",IF($C224&lt;=$B224,"⚠ Fin antes del inicio",IF(SUMPRODUCT(($D$5:$D$304=$D224)*($A$5:$A$304=$A224)*($B$5:$B$304&lt;$C224-1/86400)*($C$5:$C$304&gt;$B224+1/86400))&gt;1,"⚠ Solapamiento","OK")))</f>
        <v/>
      </c>
    </row>
    <row r="225">
      <c r="A225" s="14" t="n"/>
      <c r="B225" s="15" t="n"/>
      <c r="C225" s="15" t="n"/>
      <c r="D225" s="10" t="n"/>
      <c r="E225" s="10" t="n"/>
      <c r="F225" s="10" t="n"/>
      <c r="G225" s="13">
        <f>IF(OR($A225="",$B225="",$C225="",$D225=""),"",IF($C225&lt;=$B225,"⚠ Fin antes del inicio",IF(SUMPRODUCT(($D$5:$D$304=$D225)*($A$5:$A$304=$A225)*($B$5:$B$304&lt;$C225-1/86400)*($C$5:$C$304&gt;$B225+1/86400))&gt;1,"⚠ Solapamiento","OK")))</f>
        <v/>
      </c>
    </row>
    <row r="226">
      <c r="A226" s="14" t="n"/>
      <c r="B226" s="15" t="n"/>
      <c r="C226" s="15" t="n"/>
      <c r="D226" s="10" t="n"/>
      <c r="E226" s="10" t="n"/>
      <c r="F226" s="10" t="n"/>
      <c r="G226" s="13">
        <f>IF(OR($A226="",$B226="",$C226="",$D226=""),"",IF($C226&lt;=$B226,"⚠ Fin antes del inicio",IF(SUMPRODUCT(($D$5:$D$304=$D226)*($A$5:$A$304=$A226)*($B$5:$B$304&lt;$C226-1/86400)*($C$5:$C$304&gt;$B226+1/86400))&gt;1,"⚠ Solapamiento","OK")))</f>
        <v/>
      </c>
    </row>
    <row r="227">
      <c r="A227" s="14" t="n"/>
      <c r="B227" s="15" t="n"/>
      <c r="C227" s="15" t="n"/>
      <c r="D227" s="10" t="n"/>
      <c r="E227" s="10" t="n"/>
      <c r="F227" s="10" t="n"/>
      <c r="G227" s="13">
        <f>IF(OR($A227="",$B227="",$C227="",$D227=""),"",IF($C227&lt;=$B227,"⚠ Fin antes del inicio",IF(SUMPRODUCT(($D$5:$D$304=$D227)*($A$5:$A$304=$A227)*($B$5:$B$304&lt;$C227-1/86400)*($C$5:$C$304&gt;$B227+1/86400))&gt;1,"⚠ Solapamiento","OK")))</f>
        <v/>
      </c>
    </row>
    <row r="228">
      <c r="A228" s="14" t="n"/>
      <c r="B228" s="15" t="n"/>
      <c r="C228" s="15" t="n"/>
      <c r="D228" s="10" t="n"/>
      <c r="E228" s="10" t="n"/>
      <c r="F228" s="10" t="n"/>
      <c r="G228" s="13">
        <f>IF(OR($A228="",$B228="",$C228="",$D228=""),"",IF($C228&lt;=$B228,"⚠ Fin antes del inicio",IF(SUMPRODUCT(($D$5:$D$304=$D228)*($A$5:$A$304=$A228)*($B$5:$B$304&lt;$C228-1/86400)*($C$5:$C$304&gt;$B228+1/86400))&gt;1,"⚠ Solapamiento","OK")))</f>
        <v/>
      </c>
    </row>
    <row r="229">
      <c r="A229" s="14" t="n"/>
      <c r="B229" s="15" t="n"/>
      <c r="C229" s="15" t="n"/>
      <c r="D229" s="10" t="n"/>
      <c r="E229" s="10" t="n"/>
      <c r="F229" s="10" t="n"/>
      <c r="G229" s="13">
        <f>IF(OR($A229="",$B229="",$C229="",$D229=""),"",IF($C229&lt;=$B229,"⚠ Fin antes del inicio",IF(SUMPRODUCT(($D$5:$D$304=$D229)*($A$5:$A$304=$A229)*($B$5:$B$304&lt;$C229-1/86400)*($C$5:$C$304&gt;$B229+1/86400))&gt;1,"⚠ Solapamiento","OK")))</f>
        <v/>
      </c>
    </row>
    <row r="230">
      <c r="A230" s="14" t="n"/>
      <c r="B230" s="15" t="n"/>
      <c r="C230" s="15" t="n"/>
      <c r="D230" s="10" t="n"/>
      <c r="E230" s="10" t="n"/>
      <c r="F230" s="10" t="n"/>
      <c r="G230" s="13">
        <f>IF(OR($A230="",$B230="",$C230="",$D230=""),"",IF($C230&lt;=$B230,"⚠ Fin antes del inicio",IF(SUMPRODUCT(($D$5:$D$304=$D230)*($A$5:$A$304=$A230)*($B$5:$B$304&lt;$C230-1/86400)*($C$5:$C$304&gt;$B230+1/86400))&gt;1,"⚠ Solapamiento","OK")))</f>
        <v/>
      </c>
    </row>
    <row r="231">
      <c r="A231" s="14" t="n"/>
      <c r="B231" s="15" t="n"/>
      <c r="C231" s="15" t="n"/>
      <c r="D231" s="10" t="n"/>
      <c r="E231" s="10" t="n"/>
      <c r="F231" s="10" t="n"/>
      <c r="G231" s="13">
        <f>IF(OR($A231="",$B231="",$C231="",$D231=""),"",IF($C231&lt;=$B231,"⚠ Fin antes del inicio",IF(SUMPRODUCT(($D$5:$D$304=$D231)*($A$5:$A$304=$A231)*($B$5:$B$304&lt;$C231-1/86400)*($C$5:$C$304&gt;$B231+1/86400))&gt;1,"⚠ Solapamiento","OK")))</f>
        <v/>
      </c>
    </row>
    <row r="232">
      <c r="A232" s="14" t="n"/>
      <c r="B232" s="15" t="n"/>
      <c r="C232" s="15" t="n"/>
      <c r="D232" s="10" t="n"/>
      <c r="E232" s="10" t="n"/>
      <c r="F232" s="10" t="n"/>
      <c r="G232" s="13">
        <f>IF(OR($A232="",$B232="",$C232="",$D232=""),"",IF($C232&lt;=$B232,"⚠ Fin antes del inicio",IF(SUMPRODUCT(($D$5:$D$304=$D232)*($A$5:$A$304=$A232)*($B$5:$B$304&lt;$C232-1/86400)*($C$5:$C$304&gt;$B232+1/86400))&gt;1,"⚠ Solapamiento","OK")))</f>
        <v/>
      </c>
    </row>
    <row r="233">
      <c r="A233" s="14" t="n"/>
      <c r="B233" s="15" t="n"/>
      <c r="C233" s="15" t="n"/>
      <c r="D233" s="10" t="n"/>
      <c r="E233" s="10" t="n"/>
      <c r="F233" s="10" t="n"/>
      <c r="G233" s="13">
        <f>IF(OR($A233="",$B233="",$C233="",$D233=""),"",IF($C233&lt;=$B233,"⚠ Fin antes del inicio",IF(SUMPRODUCT(($D$5:$D$304=$D233)*($A$5:$A$304=$A233)*($B$5:$B$304&lt;$C233-1/86400)*($C$5:$C$304&gt;$B233+1/86400))&gt;1,"⚠ Solapamiento","OK")))</f>
        <v/>
      </c>
    </row>
    <row r="234">
      <c r="A234" s="14" t="n"/>
      <c r="B234" s="15" t="n"/>
      <c r="C234" s="15" t="n"/>
      <c r="D234" s="10" t="n"/>
      <c r="E234" s="10" t="n"/>
      <c r="F234" s="10" t="n"/>
      <c r="G234" s="13">
        <f>IF(OR($A234="",$B234="",$C234="",$D234=""),"",IF($C234&lt;=$B234,"⚠ Fin antes del inicio",IF(SUMPRODUCT(($D$5:$D$304=$D234)*($A$5:$A$304=$A234)*($B$5:$B$304&lt;$C234-1/86400)*($C$5:$C$304&gt;$B234+1/86400))&gt;1,"⚠ Solapamiento","OK")))</f>
        <v/>
      </c>
    </row>
    <row r="235">
      <c r="A235" s="14" t="n"/>
      <c r="B235" s="15" t="n"/>
      <c r="C235" s="15" t="n"/>
      <c r="D235" s="10" t="n"/>
      <c r="E235" s="10" t="n"/>
      <c r="F235" s="10" t="n"/>
      <c r="G235" s="13">
        <f>IF(OR($A235="",$B235="",$C235="",$D235=""),"",IF($C235&lt;=$B235,"⚠ Fin antes del inicio",IF(SUMPRODUCT(($D$5:$D$304=$D235)*($A$5:$A$304=$A235)*($B$5:$B$304&lt;$C235-1/86400)*($C$5:$C$304&gt;$B235+1/86400))&gt;1,"⚠ Solapamiento","OK")))</f>
        <v/>
      </c>
    </row>
    <row r="236">
      <c r="A236" s="14" t="n"/>
      <c r="B236" s="15" t="n"/>
      <c r="C236" s="15" t="n"/>
      <c r="D236" s="10" t="n"/>
      <c r="E236" s="10" t="n"/>
      <c r="F236" s="10" t="n"/>
      <c r="G236" s="13">
        <f>IF(OR($A236="",$B236="",$C236="",$D236=""),"",IF($C236&lt;=$B236,"⚠ Fin antes del inicio",IF(SUMPRODUCT(($D$5:$D$304=$D236)*($A$5:$A$304=$A236)*($B$5:$B$304&lt;$C236-1/86400)*($C$5:$C$304&gt;$B236+1/86400))&gt;1,"⚠ Solapamiento","OK")))</f>
        <v/>
      </c>
    </row>
    <row r="237">
      <c r="A237" s="14" t="n"/>
      <c r="B237" s="15" t="n"/>
      <c r="C237" s="15" t="n"/>
      <c r="D237" s="10" t="n"/>
      <c r="E237" s="10" t="n"/>
      <c r="F237" s="10" t="n"/>
      <c r="G237" s="13">
        <f>IF(OR($A237="",$B237="",$C237="",$D237=""),"",IF($C237&lt;=$B237,"⚠ Fin antes del inicio",IF(SUMPRODUCT(($D$5:$D$304=$D237)*($A$5:$A$304=$A237)*($B$5:$B$304&lt;$C237-1/86400)*($C$5:$C$304&gt;$B237+1/86400))&gt;1,"⚠ Solapamiento","OK")))</f>
        <v/>
      </c>
    </row>
    <row r="238">
      <c r="A238" s="14" t="n"/>
      <c r="B238" s="15" t="n"/>
      <c r="C238" s="15" t="n"/>
      <c r="D238" s="10" t="n"/>
      <c r="E238" s="10" t="n"/>
      <c r="F238" s="10" t="n"/>
      <c r="G238" s="13">
        <f>IF(OR($A238="",$B238="",$C238="",$D238=""),"",IF($C238&lt;=$B238,"⚠ Fin antes del inicio",IF(SUMPRODUCT(($D$5:$D$304=$D238)*($A$5:$A$304=$A238)*($B$5:$B$304&lt;$C238-1/86400)*($C$5:$C$304&gt;$B238+1/86400))&gt;1,"⚠ Solapamiento","OK")))</f>
        <v/>
      </c>
    </row>
    <row r="239">
      <c r="A239" s="14" t="n"/>
      <c r="B239" s="15" t="n"/>
      <c r="C239" s="15" t="n"/>
      <c r="D239" s="10" t="n"/>
      <c r="E239" s="10" t="n"/>
      <c r="F239" s="10" t="n"/>
      <c r="G239" s="13">
        <f>IF(OR($A239="",$B239="",$C239="",$D239=""),"",IF($C239&lt;=$B239,"⚠ Fin antes del inicio",IF(SUMPRODUCT(($D$5:$D$304=$D239)*($A$5:$A$304=$A239)*($B$5:$B$304&lt;$C239-1/86400)*($C$5:$C$304&gt;$B239+1/86400))&gt;1,"⚠ Solapamiento","OK")))</f>
        <v/>
      </c>
    </row>
    <row r="240">
      <c r="A240" s="14" t="n"/>
      <c r="B240" s="15" t="n"/>
      <c r="C240" s="15" t="n"/>
      <c r="D240" s="10" t="n"/>
      <c r="E240" s="10" t="n"/>
      <c r="F240" s="10" t="n"/>
      <c r="G240" s="13">
        <f>IF(OR($A240="",$B240="",$C240="",$D240=""),"",IF($C240&lt;=$B240,"⚠ Fin antes del inicio",IF(SUMPRODUCT(($D$5:$D$304=$D240)*($A$5:$A$304=$A240)*($B$5:$B$304&lt;$C240-1/86400)*($C$5:$C$304&gt;$B240+1/86400))&gt;1,"⚠ Solapamiento","OK")))</f>
        <v/>
      </c>
    </row>
    <row r="241">
      <c r="A241" s="14" t="n"/>
      <c r="B241" s="15" t="n"/>
      <c r="C241" s="15" t="n"/>
      <c r="D241" s="10" t="n"/>
      <c r="E241" s="10" t="n"/>
      <c r="F241" s="10" t="n"/>
      <c r="G241" s="13">
        <f>IF(OR($A241="",$B241="",$C241="",$D241=""),"",IF($C241&lt;=$B241,"⚠ Fin antes del inicio",IF(SUMPRODUCT(($D$5:$D$304=$D241)*($A$5:$A$304=$A241)*($B$5:$B$304&lt;$C241-1/86400)*($C$5:$C$304&gt;$B241+1/86400))&gt;1,"⚠ Solapamiento","OK")))</f>
        <v/>
      </c>
    </row>
    <row r="242">
      <c r="A242" s="14" t="n"/>
      <c r="B242" s="15" t="n"/>
      <c r="C242" s="15" t="n"/>
      <c r="D242" s="10" t="n"/>
      <c r="E242" s="10" t="n"/>
      <c r="F242" s="10" t="n"/>
      <c r="G242" s="13">
        <f>IF(OR($A242="",$B242="",$C242="",$D242=""),"",IF($C242&lt;=$B242,"⚠ Fin antes del inicio",IF(SUMPRODUCT(($D$5:$D$304=$D242)*($A$5:$A$304=$A242)*($B$5:$B$304&lt;$C242-1/86400)*($C$5:$C$304&gt;$B242+1/86400))&gt;1,"⚠ Solapamiento","OK")))</f>
        <v/>
      </c>
    </row>
    <row r="243">
      <c r="A243" s="14" t="n"/>
      <c r="B243" s="15" t="n"/>
      <c r="C243" s="15" t="n"/>
      <c r="D243" s="10" t="n"/>
      <c r="E243" s="10" t="n"/>
      <c r="F243" s="10" t="n"/>
      <c r="G243" s="13">
        <f>IF(OR($A243="",$B243="",$C243="",$D243=""),"",IF($C243&lt;=$B243,"⚠ Fin antes del inicio",IF(SUMPRODUCT(($D$5:$D$304=$D243)*($A$5:$A$304=$A243)*($B$5:$B$304&lt;$C243-1/86400)*($C$5:$C$304&gt;$B243+1/86400))&gt;1,"⚠ Solapamiento","OK")))</f>
        <v/>
      </c>
    </row>
    <row r="244">
      <c r="A244" s="14" t="n"/>
      <c r="B244" s="15" t="n"/>
      <c r="C244" s="15" t="n"/>
      <c r="D244" s="10" t="n"/>
      <c r="E244" s="10" t="n"/>
      <c r="F244" s="10" t="n"/>
      <c r="G244" s="13">
        <f>IF(OR($A244="",$B244="",$C244="",$D244=""),"",IF($C244&lt;=$B244,"⚠ Fin antes del inicio",IF(SUMPRODUCT(($D$5:$D$304=$D244)*($A$5:$A$304=$A244)*($B$5:$B$304&lt;$C244-1/86400)*($C$5:$C$304&gt;$B244+1/86400))&gt;1,"⚠ Solapamiento","OK")))</f>
        <v/>
      </c>
    </row>
    <row r="245">
      <c r="A245" s="14" t="n"/>
      <c r="B245" s="15" t="n"/>
      <c r="C245" s="15" t="n"/>
      <c r="D245" s="10" t="n"/>
      <c r="E245" s="10" t="n"/>
      <c r="F245" s="10" t="n"/>
      <c r="G245" s="13">
        <f>IF(OR($A245="",$B245="",$C245="",$D245=""),"",IF($C245&lt;=$B245,"⚠ Fin antes del inicio",IF(SUMPRODUCT(($D$5:$D$304=$D245)*($A$5:$A$304=$A245)*($B$5:$B$304&lt;$C245-1/86400)*($C$5:$C$304&gt;$B245+1/86400))&gt;1,"⚠ Solapamiento","OK")))</f>
        <v/>
      </c>
    </row>
    <row r="246">
      <c r="A246" s="14" t="n"/>
      <c r="B246" s="15" t="n"/>
      <c r="C246" s="15" t="n"/>
      <c r="D246" s="10" t="n"/>
      <c r="E246" s="10" t="n"/>
      <c r="F246" s="10" t="n"/>
      <c r="G246" s="13">
        <f>IF(OR($A246="",$B246="",$C246="",$D246=""),"",IF($C246&lt;=$B246,"⚠ Fin antes del inicio",IF(SUMPRODUCT(($D$5:$D$304=$D246)*($A$5:$A$304=$A246)*($B$5:$B$304&lt;$C246-1/86400)*($C$5:$C$304&gt;$B246+1/86400))&gt;1,"⚠ Solapamiento","OK")))</f>
        <v/>
      </c>
    </row>
    <row r="247">
      <c r="A247" s="14" t="n"/>
      <c r="B247" s="15" t="n"/>
      <c r="C247" s="15" t="n"/>
      <c r="D247" s="10" t="n"/>
      <c r="E247" s="10" t="n"/>
      <c r="F247" s="10" t="n"/>
      <c r="G247" s="13">
        <f>IF(OR($A247="",$B247="",$C247="",$D247=""),"",IF($C247&lt;=$B247,"⚠ Fin antes del inicio",IF(SUMPRODUCT(($D$5:$D$304=$D247)*($A$5:$A$304=$A247)*($B$5:$B$304&lt;$C247-1/86400)*($C$5:$C$304&gt;$B247+1/86400))&gt;1,"⚠ Solapamiento","OK")))</f>
        <v/>
      </c>
    </row>
    <row r="248">
      <c r="A248" s="14" t="n"/>
      <c r="B248" s="15" t="n"/>
      <c r="C248" s="15" t="n"/>
      <c r="D248" s="10" t="n"/>
      <c r="E248" s="10" t="n"/>
      <c r="F248" s="10" t="n"/>
      <c r="G248" s="13">
        <f>IF(OR($A248="",$B248="",$C248="",$D248=""),"",IF($C248&lt;=$B248,"⚠ Fin antes del inicio",IF(SUMPRODUCT(($D$5:$D$304=$D248)*($A$5:$A$304=$A248)*($B$5:$B$304&lt;$C248-1/86400)*($C$5:$C$304&gt;$B248+1/86400))&gt;1,"⚠ Solapamiento","OK")))</f>
        <v/>
      </c>
    </row>
    <row r="249">
      <c r="A249" s="14" t="n"/>
      <c r="B249" s="15" t="n"/>
      <c r="C249" s="15" t="n"/>
      <c r="D249" s="10" t="n"/>
      <c r="E249" s="10" t="n"/>
      <c r="F249" s="10" t="n"/>
      <c r="G249" s="13">
        <f>IF(OR($A249="",$B249="",$C249="",$D249=""),"",IF($C249&lt;=$B249,"⚠ Fin antes del inicio",IF(SUMPRODUCT(($D$5:$D$304=$D249)*($A$5:$A$304=$A249)*($B$5:$B$304&lt;$C249-1/86400)*($C$5:$C$304&gt;$B249+1/86400))&gt;1,"⚠ Solapamiento","OK")))</f>
        <v/>
      </c>
    </row>
    <row r="250">
      <c r="A250" s="14" t="n"/>
      <c r="B250" s="15" t="n"/>
      <c r="C250" s="15" t="n"/>
      <c r="D250" s="10" t="n"/>
      <c r="E250" s="10" t="n"/>
      <c r="F250" s="10" t="n"/>
      <c r="G250" s="13">
        <f>IF(OR($A250="",$B250="",$C250="",$D250=""),"",IF($C250&lt;=$B250,"⚠ Fin antes del inicio",IF(SUMPRODUCT(($D$5:$D$304=$D250)*($A$5:$A$304=$A250)*($B$5:$B$304&lt;$C250-1/86400)*($C$5:$C$304&gt;$B250+1/86400))&gt;1,"⚠ Solapamiento","OK")))</f>
        <v/>
      </c>
    </row>
    <row r="251">
      <c r="A251" s="14" t="n"/>
      <c r="B251" s="15" t="n"/>
      <c r="C251" s="15" t="n"/>
      <c r="D251" s="10" t="n"/>
      <c r="E251" s="10" t="n"/>
      <c r="F251" s="10" t="n"/>
      <c r="G251" s="13">
        <f>IF(OR($A251="",$B251="",$C251="",$D251=""),"",IF($C251&lt;=$B251,"⚠ Fin antes del inicio",IF(SUMPRODUCT(($D$5:$D$304=$D251)*($A$5:$A$304=$A251)*($B$5:$B$304&lt;$C251-1/86400)*($C$5:$C$304&gt;$B251+1/86400))&gt;1,"⚠ Solapamiento","OK")))</f>
        <v/>
      </c>
    </row>
    <row r="252">
      <c r="A252" s="14" t="n"/>
      <c r="B252" s="15" t="n"/>
      <c r="C252" s="15" t="n"/>
      <c r="D252" s="10" t="n"/>
      <c r="E252" s="10" t="n"/>
      <c r="F252" s="10" t="n"/>
      <c r="G252" s="13">
        <f>IF(OR($A252="",$B252="",$C252="",$D252=""),"",IF($C252&lt;=$B252,"⚠ Fin antes del inicio",IF(SUMPRODUCT(($D$5:$D$304=$D252)*($A$5:$A$304=$A252)*($B$5:$B$304&lt;$C252-1/86400)*($C$5:$C$304&gt;$B252+1/86400))&gt;1,"⚠ Solapamiento","OK")))</f>
        <v/>
      </c>
    </row>
    <row r="253">
      <c r="A253" s="14" t="n"/>
      <c r="B253" s="15" t="n"/>
      <c r="C253" s="15" t="n"/>
      <c r="D253" s="10" t="n"/>
      <c r="E253" s="10" t="n"/>
      <c r="F253" s="10" t="n"/>
      <c r="G253" s="13">
        <f>IF(OR($A253="",$B253="",$C253="",$D253=""),"",IF($C253&lt;=$B253,"⚠ Fin antes del inicio",IF(SUMPRODUCT(($D$5:$D$304=$D253)*($A$5:$A$304=$A253)*($B$5:$B$304&lt;$C253-1/86400)*($C$5:$C$304&gt;$B253+1/86400))&gt;1,"⚠ Solapamiento","OK")))</f>
        <v/>
      </c>
    </row>
    <row r="254">
      <c r="A254" s="14" t="n"/>
      <c r="B254" s="15" t="n"/>
      <c r="C254" s="15" t="n"/>
      <c r="D254" s="10" t="n"/>
      <c r="E254" s="10" t="n"/>
      <c r="F254" s="10" t="n"/>
      <c r="G254" s="13">
        <f>IF(OR($A254="",$B254="",$C254="",$D254=""),"",IF($C254&lt;=$B254,"⚠ Fin antes del inicio",IF(SUMPRODUCT(($D$5:$D$304=$D254)*($A$5:$A$304=$A254)*($B$5:$B$304&lt;$C254-1/86400)*($C$5:$C$304&gt;$B254+1/86400))&gt;1,"⚠ Solapamiento","OK")))</f>
        <v/>
      </c>
    </row>
    <row r="255">
      <c r="A255" s="14" t="n"/>
      <c r="B255" s="15" t="n"/>
      <c r="C255" s="15" t="n"/>
      <c r="D255" s="10" t="n"/>
      <c r="E255" s="10" t="n"/>
      <c r="F255" s="10" t="n"/>
      <c r="G255" s="13">
        <f>IF(OR($A255="",$B255="",$C255="",$D255=""),"",IF($C255&lt;=$B255,"⚠ Fin antes del inicio",IF(SUMPRODUCT(($D$5:$D$304=$D255)*($A$5:$A$304=$A255)*($B$5:$B$304&lt;$C255-1/86400)*($C$5:$C$304&gt;$B255+1/86400))&gt;1,"⚠ Solapamiento","OK")))</f>
        <v/>
      </c>
    </row>
    <row r="256">
      <c r="A256" s="14" t="n"/>
      <c r="B256" s="15" t="n"/>
      <c r="C256" s="15" t="n"/>
      <c r="D256" s="10" t="n"/>
      <c r="E256" s="10" t="n"/>
      <c r="F256" s="10" t="n"/>
      <c r="G256" s="13">
        <f>IF(OR($A256="",$B256="",$C256="",$D256=""),"",IF($C256&lt;=$B256,"⚠ Fin antes del inicio",IF(SUMPRODUCT(($D$5:$D$304=$D256)*($A$5:$A$304=$A256)*($B$5:$B$304&lt;$C256-1/86400)*($C$5:$C$304&gt;$B256+1/86400))&gt;1,"⚠ Solapamiento","OK")))</f>
        <v/>
      </c>
    </row>
    <row r="257">
      <c r="A257" s="14" t="n"/>
      <c r="B257" s="15" t="n"/>
      <c r="C257" s="15" t="n"/>
      <c r="D257" s="10" t="n"/>
      <c r="E257" s="10" t="n"/>
      <c r="F257" s="10" t="n"/>
      <c r="G257" s="13">
        <f>IF(OR($A257="",$B257="",$C257="",$D257=""),"",IF($C257&lt;=$B257,"⚠ Fin antes del inicio",IF(SUMPRODUCT(($D$5:$D$304=$D257)*($A$5:$A$304=$A257)*($B$5:$B$304&lt;$C257-1/86400)*($C$5:$C$304&gt;$B257+1/86400))&gt;1,"⚠ Solapamiento","OK")))</f>
        <v/>
      </c>
    </row>
    <row r="258">
      <c r="A258" s="14" t="n"/>
      <c r="B258" s="15" t="n"/>
      <c r="C258" s="15" t="n"/>
      <c r="D258" s="10" t="n"/>
      <c r="E258" s="10" t="n"/>
      <c r="F258" s="10" t="n"/>
      <c r="G258" s="13">
        <f>IF(OR($A258="",$B258="",$C258="",$D258=""),"",IF($C258&lt;=$B258,"⚠ Fin antes del inicio",IF(SUMPRODUCT(($D$5:$D$304=$D258)*($A$5:$A$304=$A258)*($B$5:$B$304&lt;$C258-1/86400)*($C$5:$C$304&gt;$B258+1/86400))&gt;1,"⚠ Solapamiento","OK")))</f>
        <v/>
      </c>
    </row>
    <row r="259">
      <c r="A259" s="14" t="n"/>
      <c r="B259" s="15" t="n"/>
      <c r="C259" s="15" t="n"/>
      <c r="D259" s="10" t="n"/>
      <c r="E259" s="10" t="n"/>
      <c r="F259" s="10" t="n"/>
      <c r="G259" s="13">
        <f>IF(OR($A259="",$B259="",$C259="",$D259=""),"",IF($C259&lt;=$B259,"⚠ Fin antes del inicio",IF(SUMPRODUCT(($D$5:$D$304=$D259)*($A$5:$A$304=$A259)*($B$5:$B$304&lt;$C259-1/86400)*($C$5:$C$304&gt;$B259+1/86400))&gt;1,"⚠ Solapamiento","OK")))</f>
        <v/>
      </c>
    </row>
    <row r="260">
      <c r="A260" s="14" t="n"/>
      <c r="B260" s="15" t="n"/>
      <c r="C260" s="15" t="n"/>
      <c r="D260" s="10" t="n"/>
      <c r="E260" s="10" t="n"/>
      <c r="F260" s="10" t="n"/>
      <c r="G260" s="13">
        <f>IF(OR($A260="",$B260="",$C260="",$D260=""),"",IF($C260&lt;=$B260,"⚠ Fin antes del inicio",IF(SUMPRODUCT(($D$5:$D$304=$D260)*($A$5:$A$304=$A260)*($B$5:$B$304&lt;$C260-1/86400)*($C$5:$C$304&gt;$B260+1/86400))&gt;1,"⚠ Solapamiento","OK")))</f>
        <v/>
      </c>
    </row>
    <row r="261">
      <c r="A261" s="14" t="n"/>
      <c r="B261" s="15" t="n"/>
      <c r="C261" s="15" t="n"/>
      <c r="D261" s="10" t="n"/>
      <c r="E261" s="10" t="n"/>
      <c r="F261" s="10" t="n"/>
      <c r="G261" s="13">
        <f>IF(OR($A261="",$B261="",$C261="",$D261=""),"",IF($C261&lt;=$B261,"⚠ Fin antes del inicio",IF(SUMPRODUCT(($D$5:$D$304=$D261)*($A$5:$A$304=$A261)*($B$5:$B$304&lt;$C261-1/86400)*($C$5:$C$304&gt;$B261+1/86400))&gt;1,"⚠ Solapamiento","OK")))</f>
        <v/>
      </c>
    </row>
    <row r="262">
      <c r="A262" s="14" t="n"/>
      <c r="B262" s="15" t="n"/>
      <c r="C262" s="15" t="n"/>
      <c r="D262" s="10" t="n"/>
      <c r="E262" s="10" t="n"/>
      <c r="F262" s="10" t="n"/>
      <c r="G262" s="13">
        <f>IF(OR($A262="",$B262="",$C262="",$D262=""),"",IF($C262&lt;=$B262,"⚠ Fin antes del inicio",IF(SUMPRODUCT(($D$5:$D$304=$D262)*($A$5:$A$304=$A262)*($B$5:$B$304&lt;$C262-1/86400)*($C$5:$C$304&gt;$B262+1/86400))&gt;1,"⚠ Solapamiento","OK")))</f>
        <v/>
      </c>
    </row>
    <row r="263">
      <c r="A263" s="14" t="n"/>
      <c r="B263" s="15" t="n"/>
      <c r="C263" s="15" t="n"/>
      <c r="D263" s="10" t="n"/>
      <c r="E263" s="10" t="n"/>
      <c r="F263" s="10" t="n"/>
      <c r="G263" s="13">
        <f>IF(OR($A263="",$B263="",$C263="",$D263=""),"",IF($C263&lt;=$B263,"⚠ Fin antes del inicio",IF(SUMPRODUCT(($D$5:$D$304=$D263)*($A$5:$A$304=$A263)*($B$5:$B$304&lt;$C263-1/86400)*($C$5:$C$304&gt;$B263+1/86400))&gt;1,"⚠ Solapamiento","OK")))</f>
        <v/>
      </c>
    </row>
    <row r="264">
      <c r="A264" s="14" t="n"/>
      <c r="B264" s="15" t="n"/>
      <c r="C264" s="15" t="n"/>
      <c r="D264" s="10" t="n"/>
      <c r="E264" s="10" t="n"/>
      <c r="F264" s="10" t="n"/>
      <c r="G264" s="13">
        <f>IF(OR($A264="",$B264="",$C264="",$D264=""),"",IF($C264&lt;=$B264,"⚠ Fin antes del inicio",IF(SUMPRODUCT(($D$5:$D$304=$D264)*($A$5:$A$304=$A264)*($B$5:$B$304&lt;$C264-1/86400)*($C$5:$C$304&gt;$B264+1/86400))&gt;1,"⚠ Solapamiento","OK")))</f>
        <v/>
      </c>
    </row>
    <row r="265">
      <c r="A265" s="14" t="n"/>
      <c r="B265" s="15" t="n"/>
      <c r="C265" s="15" t="n"/>
      <c r="D265" s="10" t="n"/>
      <c r="E265" s="10" t="n"/>
      <c r="F265" s="10" t="n"/>
      <c r="G265" s="13">
        <f>IF(OR($A265="",$B265="",$C265="",$D265=""),"",IF($C265&lt;=$B265,"⚠ Fin antes del inicio",IF(SUMPRODUCT(($D$5:$D$304=$D265)*($A$5:$A$304=$A265)*($B$5:$B$304&lt;$C265-1/86400)*($C$5:$C$304&gt;$B265+1/86400))&gt;1,"⚠ Solapamiento","OK")))</f>
        <v/>
      </c>
    </row>
    <row r="266">
      <c r="A266" s="14" t="n"/>
      <c r="B266" s="15" t="n"/>
      <c r="C266" s="15" t="n"/>
      <c r="D266" s="10" t="n"/>
      <c r="E266" s="10" t="n"/>
      <c r="F266" s="10" t="n"/>
      <c r="G266" s="13">
        <f>IF(OR($A266="",$B266="",$C266="",$D266=""),"",IF($C266&lt;=$B266,"⚠ Fin antes del inicio",IF(SUMPRODUCT(($D$5:$D$304=$D266)*($A$5:$A$304=$A266)*($B$5:$B$304&lt;$C266-1/86400)*($C$5:$C$304&gt;$B266+1/86400))&gt;1,"⚠ Solapamiento","OK")))</f>
        <v/>
      </c>
    </row>
    <row r="267">
      <c r="A267" s="14" t="n"/>
      <c r="B267" s="15" t="n"/>
      <c r="C267" s="15" t="n"/>
      <c r="D267" s="10" t="n"/>
      <c r="E267" s="10" t="n"/>
      <c r="F267" s="10" t="n"/>
      <c r="G267" s="13">
        <f>IF(OR($A267="",$B267="",$C267="",$D267=""),"",IF($C267&lt;=$B267,"⚠ Fin antes del inicio",IF(SUMPRODUCT(($D$5:$D$304=$D267)*($A$5:$A$304=$A267)*($B$5:$B$304&lt;$C267-1/86400)*($C$5:$C$304&gt;$B267+1/86400))&gt;1,"⚠ Solapamiento","OK")))</f>
        <v/>
      </c>
    </row>
    <row r="268">
      <c r="A268" s="14" t="n"/>
      <c r="B268" s="15" t="n"/>
      <c r="C268" s="15" t="n"/>
      <c r="D268" s="10" t="n"/>
      <c r="E268" s="10" t="n"/>
      <c r="F268" s="10" t="n"/>
      <c r="G268" s="13">
        <f>IF(OR($A268="",$B268="",$C268="",$D268=""),"",IF($C268&lt;=$B268,"⚠ Fin antes del inicio",IF(SUMPRODUCT(($D$5:$D$304=$D268)*($A$5:$A$304=$A268)*($B$5:$B$304&lt;$C268-1/86400)*($C$5:$C$304&gt;$B268+1/86400))&gt;1,"⚠ Solapamiento","OK")))</f>
        <v/>
      </c>
    </row>
    <row r="269">
      <c r="A269" s="14" t="n"/>
      <c r="B269" s="15" t="n"/>
      <c r="C269" s="15" t="n"/>
      <c r="D269" s="10" t="n"/>
      <c r="E269" s="10" t="n"/>
      <c r="F269" s="10" t="n"/>
      <c r="G269" s="13">
        <f>IF(OR($A269="",$B269="",$C269="",$D269=""),"",IF($C269&lt;=$B269,"⚠ Fin antes del inicio",IF(SUMPRODUCT(($D$5:$D$304=$D269)*($A$5:$A$304=$A269)*($B$5:$B$304&lt;$C269-1/86400)*($C$5:$C$304&gt;$B269+1/86400))&gt;1,"⚠ Solapamiento","OK")))</f>
        <v/>
      </c>
    </row>
    <row r="270">
      <c r="A270" s="14" t="n"/>
      <c r="B270" s="15" t="n"/>
      <c r="C270" s="15" t="n"/>
      <c r="D270" s="10" t="n"/>
      <c r="E270" s="10" t="n"/>
      <c r="F270" s="10" t="n"/>
      <c r="G270" s="13">
        <f>IF(OR($A270="",$B270="",$C270="",$D270=""),"",IF($C270&lt;=$B270,"⚠ Fin antes del inicio",IF(SUMPRODUCT(($D$5:$D$304=$D270)*($A$5:$A$304=$A270)*($B$5:$B$304&lt;$C270-1/86400)*($C$5:$C$304&gt;$B270+1/86400))&gt;1,"⚠ Solapamiento","OK")))</f>
        <v/>
      </c>
    </row>
    <row r="271">
      <c r="A271" s="14" t="n"/>
      <c r="B271" s="15" t="n"/>
      <c r="C271" s="15" t="n"/>
      <c r="D271" s="10" t="n"/>
      <c r="E271" s="10" t="n"/>
      <c r="F271" s="10" t="n"/>
      <c r="G271" s="13">
        <f>IF(OR($A271="",$B271="",$C271="",$D271=""),"",IF($C271&lt;=$B271,"⚠ Fin antes del inicio",IF(SUMPRODUCT(($D$5:$D$304=$D271)*($A$5:$A$304=$A271)*($B$5:$B$304&lt;$C271-1/86400)*($C$5:$C$304&gt;$B271+1/86400))&gt;1,"⚠ Solapamiento","OK")))</f>
        <v/>
      </c>
    </row>
    <row r="272">
      <c r="A272" s="14" t="n"/>
      <c r="B272" s="15" t="n"/>
      <c r="C272" s="15" t="n"/>
      <c r="D272" s="10" t="n"/>
      <c r="E272" s="10" t="n"/>
      <c r="F272" s="10" t="n"/>
      <c r="G272" s="13">
        <f>IF(OR($A272="",$B272="",$C272="",$D272=""),"",IF($C272&lt;=$B272,"⚠ Fin antes del inicio",IF(SUMPRODUCT(($D$5:$D$304=$D272)*($A$5:$A$304=$A272)*($B$5:$B$304&lt;$C272-1/86400)*($C$5:$C$304&gt;$B272+1/86400))&gt;1,"⚠ Solapamiento","OK")))</f>
        <v/>
      </c>
    </row>
    <row r="273">
      <c r="A273" s="14" t="n"/>
      <c r="B273" s="15" t="n"/>
      <c r="C273" s="15" t="n"/>
      <c r="D273" s="10" t="n"/>
      <c r="E273" s="10" t="n"/>
      <c r="F273" s="10" t="n"/>
      <c r="G273" s="13">
        <f>IF(OR($A273="",$B273="",$C273="",$D273=""),"",IF($C273&lt;=$B273,"⚠ Fin antes del inicio",IF(SUMPRODUCT(($D$5:$D$304=$D273)*($A$5:$A$304=$A273)*($B$5:$B$304&lt;$C273-1/86400)*($C$5:$C$304&gt;$B273+1/86400))&gt;1,"⚠ Solapamiento","OK")))</f>
        <v/>
      </c>
    </row>
    <row r="274">
      <c r="A274" s="14" t="n"/>
      <c r="B274" s="15" t="n"/>
      <c r="C274" s="15" t="n"/>
      <c r="D274" s="10" t="n"/>
      <c r="E274" s="10" t="n"/>
      <c r="F274" s="10" t="n"/>
      <c r="G274" s="13">
        <f>IF(OR($A274="",$B274="",$C274="",$D274=""),"",IF($C274&lt;=$B274,"⚠ Fin antes del inicio",IF(SUMPRODUCT(($D$5:$D$304=$D274)*($A$5:$A$304=$A274)*($B$5:$B$304&lt;$C274-1/86400)*($C$5:$C$304&gt;$B274+1/86400))&gt;1,"⚠ Solapamiento","OK")))</f>
        <v/>
      </c>
    </row>
    <row r="275">
      <c r="A275" s="14" t="n"/>
      <c r="B275" s="15" t="n"/>
      <c r="C275" s="15" t="n"/>
      <c r="D275" s="10" t="n"/>
      <c r="E275" s="10" t="n"/>
      <c r="F275" s="10" t="n"/>
      <c r="G275" s="13">
        <f>IF(OR($A275="",$B275="",$C275="",$D275=""),"",IF($C275&lt;=$B275,"⚠ Fin antes del inicio",IF(SUMPRODUCT(($D$5:$D$304=$D275)*($A$5:$A$304=$A275)*($B$5:$B$304&lt;$C275-1/86400)*($C$5:$C$304&gt;$B275+1/86400))&gt;1,"⚠ Solapamiento","OK")))</f>
        <v/>
      </c>
    </row>
    <row r="276">
      <c r="A276" s="14" t="n"/>
      <c r="B276" s="15" t="n"/>
      <c r="C276" s="15" t="n"/>
      <c r="D276" s="10" t="n"/>
      <c r="E276" s="10" t="n"/>
      <c r="F276" s="10" t="n"/>
      <c r="G276" s="13">
        <f>IF(OR($A276="",$B276="",$C276="",$D276=""),"",IF($C276&lt;=$B276,"⚠ Fin antes del inicio",IF(SUMPRODUCT(($D$5:$D$304=$D276)*($A$5:$A$304=$A276)*($B$5:$B$304&lt;$C276-1/86400)*($C$5:$C$304&gt;$B276+1/86400))&gt;1,"⚠ Solapamiento","OK")))</f>
        <v/>
      </c>
    </row>
    <row r="277">
      <c r="A277" s="14" t="n"/>
      <c r="B277" s="15" t="n"/>
      <c r="C277" s="15" t="n"/>
      <c r="D277" s="10" t="n"/>
      <c r="E277" s="10" t="n"/>
      <c r="F277" s="10" t="n"/>
      <c r="G277" s="13">
        <f>IF(OR($A277="",$B277="",$C277="",$D277=""),"",IF($C277&lt;=$B277,"⚠ Fin antes del inicio",IF(SUMPRODUCT(($D$5:$D$304=$D277)*($A$5:$A$304=$A277)*($B$5:$B$304&lt;$C277-1/86400)*($C$5:$C$304&gt;$B277+1/86400))&gt;1,"⚠ Solapamiento","OK")))</f>
        <v/>
      </c>
    </row>
    <row r="278">
      <c r="A278" s="14" t="n"/>
      <c r="B278" s="15" t="n"/>
      <c r="C278" s="15" t="n"/>
      <c r="D278" s="10" t="n"/>
      <c r="E278" s="10" t="n"/>
      <c r="F278" s="10" t="n"/>
      <c r="G278" s="13">
        <f>IF(OR($A278="",$B278="",$C278="",$D278=""),"",IF($C278&lt;=$B278,"⚠ Fin antes del inicio",IF(SUMPRODUCT(($D$5:$D$304=$D278)*($A$5:$A$304=$A278)*($B$5:$B$304&lt;$C278-1/86400)*($C$5:$C$304&gt;$B278+1/86400))&gt;1,"⚠ Solapamiento","OK")))</f>
        <v/>
      </c>
    </row>
    <row r="279">
      <c r="A279" s="14" t="n"/>
      <c r="B279" s="15" t="n"/>
      <c r="C279" s="15" t="n"/>
      <c r="D279" s="10" t="n"/>
      <c r="E279" s="10" t="n"/>
      <c r="F279" s="10" t="n"/>
      <c r="G279" s="13">
        <f>IF(OR($A279="",$B279="",$C279="",$D279=""),"",IF($C279&lt;=$B279,"⚠ Fin antes del inicio",IF(SUMPRODUCT(($D$5:$D$304=$D279)*($A$5:$A$304=$A279)*($B$5:$B$304&lt;$C279-1/86400)*($C$5:$C$304&gt;$B279+1/86400))&gt;1,"⚠ Solapamiento","OK")))</f>
        <v/>
      </c>
    </row>
    <row r="280">
      <c r="A280" s="14" t="n"/>
      <c r="B280" s="15" t="n"/>
      <c r="C280" s="15" t="n"/>
      <c r="D280" s="10" t="n"/>
      <c r="E280" s="10" t="n"/>
      <c r="F280" s="10" t="n"/>
      <c r="G280" s="13">
        <f>IF(OR($A280="",$B280="",$C280="",$D280=""),"",IF($C280&lt;=$B280,"⚠ Fin antes del inicio",IF(SUMPRODUCT(($D$5:$D$304=$D280)*($A$5:$A$304=$A280)*($B$5:$B$304&lt;$C280-1/86400)*($C$5:$C$304&gt;$B280+1/86400))&gt;1,"⚠ Solapamiento","OK")))</f>
        <v/>
      </c>
    </row>
    <row r="281">
      <c r="A281" s="14" t="n"/>
      <c r="B281" s="15" t="n"/>
      <c r="C281" s="15" t="n"/>
      <c r="D281" s="10" t="n"/>
      <c r="E281" s="10" t="n"/>
      <c r="F281" s="10" t="n"/>
      <c r="G281" s="13">
        <f>IF(OR($A281="",$B281="",$C281="",$D281=""),"",IF($C281&lt;=$B281,"⚠ Fin antes del inicio",IF(SUMPRODUCT(($D$5:$D$304=$D281)*($A$5:$A$304=$A281)*($B$5:$B$304&lt;$C281-1/86400)*($C$5:$C$304&gt;$B281+1/86400))&gt;1,"⚠ Solapamiento","OK")))</f>
        <v/>
      </c>
    </row>
    <row r="282">
      <c r="A282" s="14" t="n"/>
      <c r="B282" s="15" t="n"/>
      <c r="C282" s="15" t="n"/>
      <c r="D282" s="10" t="n"/>
      <c r="E282" s="10" t="n"/>
      <c r="F282" s="10" t="n"/>
      <c r="G282" s="13">
        <f>IF(OR($A282="",$B282="",$C282="",$D282=""),"",IF($C282&lt;=$B282,"⚠ Fin antes del inicio",IF(SUMPRODUCT(($D$5:$D$304=$D282)*($A$5:$A$304=$A282)*($B$5:$B$304&lt;$C282-1/86400)*($C$5:$C$304&gt;$B282+1/86400))&gt;1,"⚠ Solapamiento","OK")))</f>
        <v/>
      </c>
    </row>
    <row r="283">
      <c r="A283" s="14" t="n"/>
      <c r="B283" s="15" t="n"/>
      <c r="C283" s="15" t="n"/>
      <c r="D283" s="10" t="n"/>
      <c r="E283" s="10" t="n"/>
      <c r="F283" s="10" t="n"/>
      <c r="G283" s="13">
        <f>IF(OR($A283="",$B283="",$C283="",$D283=""),"",IF($C283&lt;=$B283,"⚠ Fin antes del inicio",IF(SUMPRODUCT(($D$5:$D$304=$D283)*($A$5:$A$304=$A283)*($B$5:$B$304&lt;$C283-1/86400)*($C$5:$C$304&gt;$B283+1/86400))&gt;1,"⚠ Solapamiento","OK")))</f>
        <v/>
      </c>
    </row>
    <row r="284">
      <c r="A284" s="14" t="n"/>
      <c r="B284" s="15" t="n"/>
      <c r="C284" s="15" t="n"/>
      <c r="D284" s="10" t="n"/>
      <c r="E284" s="10" t="n"/>
      <c r="F284" s="10" t="n"/>
      <c r="G284" s="13">
        <f>IF(OR($A284="",$B284="",$C284="",$D284=""),"",IF($C284&lt;=$B284,"⚠ Fin antes del inicio",IF(SUMPRODUCT(($D$5:$D$304=$D284)*($A$5:$A$304=$A284)*($B$5:$B$304&lt;$C284-1/86400)*($C$5:$C$304&gt;$B284+1/86400))&gt;1,"⚠ Solapamiento","OK")))</f>
        <v/>
      </c>
    </row>
    <row r="285">
      <c r="A285" s="14" t="n"/>
      <c r="B285" s="15" t="n"/>
      <c r="C285" s="15" t="n"/>
      <c r="D285" s="10" t="n"/>
      <c r="E285" s="10" t="n"/>
      <c r="F285" s="10" t="n"/>
      <c r="G285" s="13">
        <f>IF(OR($A285="",$B285="",$C285="",$D285=""),"",IF($C285&lt;=$B285,"⚠ Fin antes del inicio",IF(SUMPRODUCT(($D$5:$D$304=$D285)*($A$5:$A$304=$A285)*($B$5:$B$304&lt;$C285-1/86400)*($C$5:$C$304&gt;$B285+1/86400))&gt;1,"⚠ Solapamiento","OK")))</f>
        <v/>
      </c>
    </row>
    <row r="286">
      <c r="A286" s="14" t="n"/>
      <c r="B286" s="15" t="n"/>
      <c r="C286" s="15" t="n"/>
      <c r="D286" s="10" t="n"/>
      <c r="E286" s="10" t="n"/>
      <c r="F286" s="10" t="n"/>
      <c r="G286" s="13">
        <f>IF(OR($A286="",$B286="",$C286="",$D286=""),"",IF($C286&lt;=$B286,"⚠ Fin antes del inicio",IF(SUMPRODUCT(($D$5:$D$304=$D286)*($A$5:$A$304=$A286)*($B$5:$B$304&lt;$C286-1/86400)*($C$5:$C$304&gt;$B286+1/86400))&gt;1,"⚠ Solapamiento","OK")))</f>
        <v/>
      </c>
    </row>
    <row r="287">
      <c r="A287" s="14" t="n"/>
      <c r="B287" s="15" t="n"/>
      <c r="C287" s="15" t="n"/>
      <c r="D287" s="10" t="n"/>
      <c r="E287" s="10" t="n"/>
      <c r="F287" s="10" t="n"/>
      <c r="G287" s="13">
        <f>IF(OR($A287="",$B287="",$C287="",$D287=""),"",IF($C287&lt;=$B287,"⚠ Fin antes del inicio",IF(SUMPRODUCT(($D$5:$D$304=$D287)*($A$5:$A$304=$A287)*($B$5:$B$304&lt;$C287-1/86400)*($C$5:$C$304&gt;$B287+1/86400))&gt;1,"⚠ Solapamiento","OK")))</f>
        <v/>
      </c>
    </row>
    <row r="288">
      <c r="A288" s="14" t="n"/>
      <c r="B288" s="15" t="n"/>
      <c r="C288" s="15" t="n"/>
      <c r="D288" s="10" t="n"/>
      <c r="E288" s="10" t="n"/>
      <c r="F288" s="10" t="n"/>
      <c r="G288" s="13">
        <f>IF(OR($A288="",$B288="",$C288="",$D288=""),"",IF($C288&lt;=$B288,"⚠ Fin antes del inicio",IF(SUMPRODUCT(($D$5:$D$304=$D288)*($A$5:$A$304=$A288)*($B$5:$B$304&lt;$C288-1/86400)*($C$5:$C$304&gt;$B288+1/86400))&gt;1,"⚠ Solapamiento","OK")))</f>
        <v/>
      </c>
    </row>
    <row r="289">
      <c r="A289" s="14" t="n"/>
      <c r="B289" s="15" t="n"/>
      <c r="C289" s="15" t="n"/>
      <c r="D289" s="10" t="n"/>
      <c r="E289" s="10" t="n"/>
      <c r="F289" s="10" t="n"/>
      <c r="G289" s="13">
        <f>IF(OR($A289="",$B289="",$C289="",$D289=""),"",IF($C289&lt;=$B289,"⚠ Fin antes del inicio",IF(SUMPRODUCT(($D$5:$D$304=$D289)*($A$5:$A$304=$A289)*($B$5:$B$304&lt;$C289-1/86400)*($C$5:$C$304&gt;$B289+1/86400))&gt;1,"⚠ Solapamiento","OK")))</f>
        <v/>
      </c>
    </row>
    <row r="290">
      <c r="A290" s="14" t="n"/>
      <c r="B290" s="15" t="n"/>
      <c r="C290" s="15" t="n"/>
      <c r="D290" s="10" t="n"/>
      <c r="E290" s="10" t="n"/>
      <c r="F290" s="10" t="n"/>
      <c r="G290" s="13">
        <f>IF(OR($A290="",$B290="",$C290="",$D290=""),"",IF($C290&lt;=$B290,"⚠ Fin antes del inicio",IF(SUMPRODUCT(($D$5:$D$304=$D290)*($A$5:$A$304=$A290)*($B$5:$B$304&lt;$C290-1/86400)*($C$5:$C$304&gt;$B290+1/86400))&gt;1,"⚠ Solapamiento","OK")))</f>
        <v/>
      </c>
    </row>
    <row r="291">
      <c r="A291" s="14" t="n"/>
      <c r="B291" s="15" t="n"/>
      <c r="C291" s="15" t="n"/>
      <c r="D291" s="10" t="n"/>
      <c r="E291" s="10" t="n"/>
      <c r="F291" s="10" t="n"/>
      <c r="G291" s="13">
        <f>IF(OR($A291="",$B291="",$C291="",$D291=""),"",IF($C291&lt;=$B291,"⚠ Fin antes del inicio",IF(SUMPRODUCT(($D$5:$D$304=$D291)*($A$5:$A$304=$A291)*($B$5:$B$304&lt;$C291-1/86400)*($C$5:$C$304&gt;$B291+1/86400))&gt;1,"⚠ Solapamiento","OK")))</f>
        <v/>
      </c>
    </row>
    <row r="292">
      <c r="A292" s="14" t="n"/>
      <c r="B292" s="15" t="n"/>
      <c r="C292" s="15" t="n"/>
      <c r="D292" s="10" t="n"/>
      <c r="E292" s="10" t="n"/>
      <c r="F292" s="10" t="n"/>
      <c r="G292" s="13">
        <f>IF(OR($A292="",$B292="",$C292="",$D292=""),"",IF($C292&lt;=$B292,"⚠ Fin antes del inicio",IF(SUMPRODUCT(($D$5:$D$304=$D292)*($A$5:$A$304=$A292)*($B$5:$B$304&lt;$C292-1/86400)*($C$5:$C$304&gt;$B292+1/86400))&gt;1,"⚠ Solapamiento","OK")))</f>
        <v/>
      </c>
    </row>
    <row r="293">
      <c r="A293" s="14" t="n"/>
      <c r="B293" s="15" t="n"/>
      <c r="C293" s="15" t="n"/>
      <c r="D293" s="10" t="n"/>
      <c r="E293" s="10" t="n"/>
      <c r="F293" s="10" t="n"/>
      <c r="G293" s="13">
        <f>IF(OR($A293="",$B293="",$C293="",$D293=""),"",IF($C293&lt;=$B293,"⚠ Fin antes del inicio",IF(SUMPRODUCT(($D$5:$D$304=$D293)*($A$5:$A$304=$A293)*($B$5:$B$304&lt;$C293-1/86400)*($C$5:$C$304&gt;$B293+1/86400))&gt;1,"⚠ Solapamiento","OK")))</f>
        <v/>
      </c>
    </row>
    <row r="294">
      <c r="A294" s="14" t="n"/>
      <c r="B294" s="15" t="n"/>
      <c r="C294" s="15" t="n"/>
      <c r="D294" s="10" t="n"/>
      <c r="E294" s="10" t="n"/>
      <c r="F294" s="10" t="n"/>
      <c r="G294" s="13">
        <f>IF(OR($A294="",$B294="",$C294="",$D294=""),"",IF($C294&lt;=$B294,"⚠ Fin antes del inicio",IF(SUMPRODUCT(($D$5:$D$304=$D294)*($A$5:$A$304=$A294)*($B$5:$B$304&lt;$C294-1/86400)*($C$5:$C$304&gt;$B294+1/86400))&gt;1,"⚠ Solapamiento","OK")))</f>
        <v/>
      </c>
    </row>
    <row r="295">
      <c r="A295" s="14" t="n"/>
      <c r="B295" s="15" t="n"/>
      <c r="C295" s="15" t="n"/>
      <c r="D295" s="10" t="n"/>
      <c r="E295" s="10" t="n"/>
      <c r="F295" s="10" t="n"/>
      <c r="G295" s="13">
        <f>IF(OR($A295="",$B295="",$C295="",$D295=""),"",IF($C295&lt;=$B295,"⚠ Fin antes del inicio",IF(SUMPRODUCT(($D$5:$D$304=$D295)*($A$5:$A$304=$A295)*($B$5:$B$304&lt;$C295-1/86400)*($C$5:$C$304&gt;$B295+1/86400))&gt;1,"⚠ Solapamiento","OK")))</f>
        <v/>
      </c>
    </row>
    <row r="296">
      <c r="A296" s="14" t="n"/>
      <c r="B296" s="15" t="n"/>
      <c r="C296" s="15" t="n"/>
      <c r="D296" s="10" t="n"/>
      <c r="E296" s="10" t="n"/>
      <c r="F296" s="10" t="n"/>
      <c r="G296" s="13">
        <f>IF(OR($A296="",$B296="",$C296="",$D296=""),"",IF($C296&lt;=$B296,"⚠ Fin antes del inicio",IF(SUMPRODUCT(($D$5:$D$304=$D296)*($A$5:$A$304=$A296)*($B$5:$B$304&lt;$C296-1/86400)*($C$5:$C$304&gt;$B296+1/86400))&gt;1,"⚠ Solapamiento","OK")))</f>
        <v/>
      </c>
    </row>
    <row r="297">
      <c r="A297" s="14" t="n"/>
      <c r="B297" s="15" t="n"/>
      <c r="C297" s="15" t="n"/>
      <c r="D297" s="10" t="n"/>
      <c r="E297" s="10" t="n"/>
      <c r="F297" s="10" t="n"/>
      <c r="G297" s="13">
        <f>IF(OR($A297="",$B297="",$C297="",$D297=""),"",IF($C297&lt;=$B297,"⚠ Fin antes del inicio",IF(SUMPRODUCT(($D$5:$D$304=$D297)*($A$5:$A$304=$A297)*($B$5:$B$304&lt;$C297-1/86400)*($C$5:$C$304&gt;$B297+1/86400))&gt;1,"⚠ Solapamiento","OK")))</f>
        <v/>
      </c>
    </row>
    <row r="298">
      <c r="A298" s="14" t="n"/>
      <c r="B298" s="15" t="n"/>
      <c r="C298" s="15" t="n"/>
      <c r="D298" s="10" t="n"/>
      <c r="E298" s="10" t="n"/>
      <c r="F298" s="10" t="n"/>
      <c r="G298" s="13">
        <f>IF(OR($A298="",$B298="",$C298="",$D298=""),"",IF($C298&lt;=$B298,"⚠ Fin antes del inicio",IF(SUMPRODUCT(($D$5:$D$304=$D298)*($A$5:$A$304=$A298)*($B$5:$B$304&lt;$C298-1/86400)*($C$5:$C$304&gt;$B298+1/86400))&gt;1,"⚠ Solapamiento","OK")))</f>
        <v/>
      </c>
    </row>
    <row r="299">
      <c r="A299" s="14" t="n"/>
      <c r="B299" s="15" t="n"/>
      <c r="C299" s="15" t="n"/>
      <c r="D299" s="10" t="n"/>
      <c r="E299" s="10" t="n"/>
      <c r="F299" s="10" t="n"/>
      <c r="G299" s="13">
        <f>IF(OR($A299="",$B299="",$C299="",$D299=""),"",IF($C299&lt;=$B299,"⚠ Fin antes del inicio",IF(SUMPRODUCT(($D$5:$D$304=$D299)*($A$5:$A$304=$A299)*($B$5:$B$304&lt;$C299-1/86400)*($C$5:$C$304&gt;$B299+1/86400))&gt;1,"⚠ Solapamiento","OK")))</f>
        <v/>
      </c>
    </row>
    <row r="300">
      <c r="A300" s="14" t="n"/>
      <c r="B300" s="15" t="n"/>
      <c r="C300" s="15" t="n"/>
      <c r="D300" s="10" t="n"/>
      <c r="E300" s="10" t="n"/>
      <c r="F300" s="10" t="n"/>
      <c r="G300" s="13">
        <f>IF(OR($A300="",$B300="",$C300="",$D300=""),"",IF($C300&lt;=$B300,"⚠ Fin antes del inicio",IF(SUMPRODUCT(($D$5:$D$304=$D300)*($A$5:$A$304=$A300)*($B$5:$B$304&lt;$C300-1/86400)*($C$5:$C$304&gt;$B300+1/86400))&gt;1,"⚠ Solapamiento","OK")))</f>
        <v/>
      </c>
    </row>
    <row r="301">
      <c r="A301" s="14" t="n"/>
      <c r="B301" s="15" t="n"/>
      <c r="C301" s="15" t="n"/>
      <c r="D301" s="10" t="n"/>
      <c r="E301" s="10" t="n"/>
      <c r="F301" s="10" t="n"/>
      <c r="G301" s="13">
        <f>IF(OR($A301="",$B301="",$C301="",$D301=""),"",IF($C301&lt;=$B301,"⚠ Fin antes del inicio",IF(SUMPRODUCT(($D$5:$D$304=$D301)*($A$5:$A$304=$A301)*($B$5:$B$304&lt;$C301-1/86400)*($C$5:$C$304&gt;$B301+1/86400))&gt;1,"⚠ Solapamiento","OK")))</f>
        <v/>
      </c>
    </row>
    <row r="302">
      <c r="A302" s="14" t="n"/>
      <c r="B302" s="15" t="n"/>
      <c r="C302" s="15" t="n"/>
      <c r="D302" s="10" t="n"/>
      <c r="E302" s="10" t="n"/>
      <c r="F302" s="10" t="n"/>
      <c r="G302" s="13">
        <f>IF(OR($A302="",$B302="",$C302="",$D302=""),"",IF($C302&lt;=$B302,"⚠ Fin antes del inicio",IF(SUMPRODUCT(($D$5:$D$304=$D302)*($A$5:$A$304=$A302)*($B$5:$B$304&lt;$C302-1/86400)*($C$5:$C$304&gt;$B302+1/86400))&gt;1,"⚠ Solapamiento","OK")))</f>
        <v/>
      </c>
    </row>
    <row r="303">
      <c r="A303" s="14" t="n"/>
      <c r="B303" s="15" t="n"/>
      <c r="C303" s="15" t="n"/>
      <c r="D303" s="10" t="n"/>
      <c r="E303" s="10" t="n"/>
      <c r="F303" s="10" t="n"/>
      <c r="G303" s="13">
        <f>IF(OR($A303="",$B303="",$C303="",$D303=""),"",IF($C303&lt;=$B303,"⚠ Fin antes del inicio",IF(SUMPRODUCT(($D$5:$D$304=$D303)*($A$5:$A$304=$A303)*($B$5:$B$304&lt;$C303-1/86400)*($C$5:$C$304&gt;$B303+1/86400))&gt;1,"⚠ Solapamiento","OK")))</f>
        <v/>
      </c>
    </row>
    <row r="304">
      <c r="A304" s="14" t="n"/>
      <c r="B304" s="15" t="n"/>
      <c r="C304" s="15" t="n"/>
      <c r="D304" s="10" t="n"/>
      <c r="E304" s="10" t="n"/>
      <c r="F304" s="10" t="n"/>
      <c r="G304" s="13">
        <f>IF(OR($A304="",$B304="",$C304="",$D304=""),"",IF($C304&lt;=$B304,"⚠ Fin antes del inicio",IF(SUMPRODUCT(($D$5:$D$304=$D304)*($A$5:$A$304=$A304)*($B$5:$B$304&lt;$C304-1/86400)*($C$5:$C$304&gt;$B304+1/86400))&gt;1,"⚠ Solapamiento","OK")))</f>
        <v/>
      </c>
    </row>
  </sheetData>
  <autoFilter ref="A4:G304"/>
  <conditionalFormatting sqref="A5:G304">
    <cfRule type="expression" priority="1" dxfId="1" stopIfTrue="1">
      <formula>AND($D5&lt;&gt;"",$A5&lt;&gt;"",$B5&lt;&gt;"",$C5&lt;&gt;"",$C5&lt;=$B5)</formula>
    </cfRule>
    <cfRule type="expression" priority="2" dxfId="2">
      <formula>AND($D5&lt;&gt;"",$A5&lt;&gt;"",$B5&lt;&gt;"",$C5&lt;&gt;"",SUMPRODUCT(($D$5:$D$304=$D5)*($A$5:$A$304=$A5)*($B$5:$B$304&lt;$C5-1/86400)*($C$5:$C$304&gt;$B5+1/86400))&gt;1)</formula>
    </cfRule>
  </conditionalFormatting>
  <dataValidations count="3">
    <dataValidation sqref="D5:D304" showDropDown="0" showInputMessage="0" showErrorMessage="1" allowBlank="1" errorTitle="Valor no válido" error="Elija un recurso de la lista (añádalo antes en la pestaña Recursos)." type="list">
      <formula1>='Recursos'!$A$5:$A$54</formula1>
    </dataValidation>
    <dataValidation sqref="A5:A304" showDropDown="0" showInputMessage="0" showErrorMessage="1" allowBlank="1" errorTitle="Valor no válido" error="Introduzca una fecha, por ejemplo 02/11/2026." type="date" operator="greaterThan">
      <formula1>36526</formula1>
    </dataValidation>
    <dataValidation sqref="B5:C304" showDropDown="0" showInputMessage="0" showErrorMessage="1" allowBlank="1" errorTitle="Valor no válido" error="Introduzca una hora, por ejemplo 09:30." type="time" operator="between">
      <formula1>0</formula1>
      <formula2>0.999988</formula2>
    </dataValidation>
  </dataValidation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paperSize="9" fitToHeight="0" fitToWidth="1"/>
  <headerFooter>
    <oddHeader/>
    <oddFooter>&amp;C&amp;8 Plantilla ofrecida por SpotBooker – spot-booker.com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FFC33F"/>
    <outlinePr summaryBelow="1" summaryRight="1"/>
    <pageSetUpPr fitToPage="1"/>
  </sheetPr>
  <dimension ref="A1:I35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9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6" t="inlineStr">
        <is>
          <t>Planificación de reservas de salas y equipos</t>
        </is>
      </c>
    </row>
    <row r="2">
      <c r="A2" s="2" t="inlineStr">
        <is>
          <t>Plantilla ofrecida por SpotBooker – spot-booker.com</t>
        </is>
      </c>
    </row>
    <row r="4">
      <c r="B4" s="16" t="inlineStr">
        <is>
          <t>Recurso</t>
        </is>
      </c>
      <c r="C4" s="17" t="inlineStr">
        <is>
          <t>Sala Olivo</t>
        </is>
      </c>
      <c r="E4" s="7" t="inlineStr">
        <is>
          <t>Elija un recurso y un lunes: la tabla muestra las reservas de esa semana (quién – qué). Rojo = solapamiento.</t>
        </is>
      </c>
    </row>
    <row r="5">
      <c r="B5" s="16" t="inlineStr">
        <is>
          <t>Semana del (lunes)</t>
        </is>
      </c>
      <c r="C5" s="18">
        <f>TODAY()-WEEKDAY(TODAY(),3)</f>
        <v/>
      </c>
    </row>
    <row r="7">
      <c r="B7" s="19" t="inlineStr">
        <is>
          <t>Hora</t>
        </is>
      </c>
      <c r="C7" s="20">
        <f>$C$5+0</f>
        <v/>
      </c>
      <c r="D7" s="20">
        <f>$C$5+1</f>
        <v/>
      </c>
      <c r="E7" s="20">
        <f>$C$5+2</f>
        <v/>
      </c>
      <c r="F7" s="20">
        <f>$C$5+3</f>
        <v/>
      </c>
      <c r="G7" s="20">
        <f>$C$5+4</f>
        <v/>
      </c>
      <c r="H7" s="20">
        <f>$C$5+5</f>
        <v/>
      </c>
      <c r="I7" s="20">
        <f>$C$5+6</f>
        <v/>
      </c>
    </row>
    <row r="8">
      <c r="B8" s="21" t="n">
        <v>0.2916666666666667</v>
      </c>
      <c r="C8" s="22">
        <f>IF($C$4="","",IF(SUMPRODUCT(('Reservas'!$D$5:$D$304=$C$4)*('Reservas'!$A$5:$A$304=C$7)*('Reservas'!$B$5:$B$304&lt;=$B8+1/86400)*('Reservas'!$C$5:$C$304&gt;$B8+1/86400))=0,"",IF(SUMPRODUCT(('Reservas'!$D$5:$D$304=$C$4)*('Reservas'!$A$5:$A$304=C$7)*('Reservas'!$B$5:$B$304&lt;=$B8+1/86400)*('Reservas'!$C$5:$C$304&gt;$B8+1/86400))&gt;1,"⚠ CONFLICTO",INDEX('Reservas'!$E$1:$E$304,SUMPRODUCT(MAX(('Reservas'!$D$5:$D$304=$C$4)*('Reservas'!$A$5:$A$304=C$7)*('Reservas'!$B$5:$B$304&lt;=$B8+1/86400)*('Reservas'!$C$5:$C$304&gt;$B8+1/86400)*ROW('Reservas'!$D$5:$D$304))))&amp;IF(INDEX('Reservas'!$F$1:$F$304,SUMPRODUCT(MAX(('Reservas'!$D$5:$D$304=$C$4)*('Reservas'!$A$5:$A$304=C$7)*('Reservas'!$B$5:$B$304&lt;=$B8+1/86400)*('Reservas'!$C$5:$C$304&gt;$B8+1/86400)*ROW('Reservas'!$D$5:$D$304))))="",""," – "&amp;INDEX('Reservas'!$F$1:$F$304,SUMPRODUCT(MAX(('Reservas'!$D$5:$D$304=$C$4)*('Reservas'!$A$5:$A$304=C$7)*('Reservas'!$B$5:$B$304&lt;=$B8+1/86400)*('Reservas'!$C$5:$C$304&gt;$B8+1/86400)*ROW('Reservas'!$D$5:$D$304))))))))</f>
        <v/>
      </c>
      <c r="D8" s="22">
        <f>IF($C$4="","",IF(SUMPRODUCT(('Reservas'!$D$5:$D$304=$C$4)*('Reservas'!$A$5:$A$304=D$7)*('Reservas'!$B$5:$B$304&lt;=$B8+1/86400)*('Reservas'!$C$5:$C$304&gt;$B8+1/86400))=0,"",IF(SUMPRODUCT(('Reservas'!$D$5:$D$304=$C$4)*('Reservas'!$A$5:$A$304=D$7)*('Reservas'!$B$5:$B$304&lt;=$B8+1/86400)*('Reservas'!$C$5:$C$304&gt;$B8+1/86400))&gt;1,"⚠ CONFLICTO",INDEX('Reservas'!$E$1:$E$304,SUMPRODUCT(MAX(('Reservas'!$D$5:$D$304=$C$4)*('Reservas'!$A$5:$A$304=D$7)*('Reservas'!$B$5:$B$304&lt;=$B8+1/86400)*('Reservas'!$C$5:$C$304&gt;$B8+1/86400)*ROW('Reservas'!$D$5:$D$304))))&amp;IF(INDEX('Reservas'!$F$1:$F$304,SUMPRODUCT(MAX(('Reservas'!$D$5:$D$304=$C$4)*('Reservas'!$A$5:$A$304=D$7)*('Reservas'!$B$5:$B$304&lt;=$B8+1/86400)*('Reservas'!$C$5:$C$304&gt;$B8+1/86400)*ROW('Reservas'!$D$5:$D$304))))="",""," – "&amp;INDEX('Reservas'!$F$1:$F$304,SUMPRODUCT(MAX(('Reservas'!$D$5:$D$304=$C$4)*('Reservas'!$A$5:$A$304=D$7)*('Reservas'!$B$5:$B$304&lt;=$B8+1/86400)*('Reservas'!$C$5:$C$304&gt;$B8+1/86400)*ROW('Reservas'!$D$5:$D$304))))))))</f>
        <v/>
      </c>
      <c r="E8" s="22">
        <f>IF($C$4="","",IF(SUMPRODUCT(('Reservas'!$D$5:$D$304=$C$4)*('Reservas'!$A$5:$A$304=E$7)*('Reservas'!$B$5:$B$304&lt;=$B8+1/86400)*('Reservas'!$C$5:$C$304&gt;$B8+1/86400))=0,"",IF(SUMPRODUCT(('Reservas'!$D$5:$D$304=$C$4)*('Reservas'!$A$5:$A$304=E$7)*('Reservas'!$B$5:$B$304&lt;=$B8+1/86400)*('Reservas'!$C$5:$C$304&gt;$B8+1/86400))&gt;1,"⚠ CONFLICTO",INDEX('Reservas'!$E$1:$E$304,SUMPRODUCT(MAX(('Reservas'!$D$5:$D$304=$C$4)*('Reservas'!$A$5:$A$304=E$7)*('Reservas'!$B$5:$B$304&lt;=$B8+1/86400)*('Reservas'!$C$5:$C$304&gt;$B8+1/86400)*ROW('Reservas'!$D$5:$D$304))))&amp;IF(INDEX('Reservas'!$F$1:$F$304,SUMPRODUCT(MAX(('Reservas'!$D$5:$D$304=$C$4)*('Reservas'!$A$5:$A$304=E$7)*('Reservas'!$B$5:$B$304&lt;=$B8+1/86400)*('Reservas'!$C$5:$C$304&gt;$B8+1/86400)*ROW('Reservas'!$D$5:$D$304))))="",""," – "&amp;INDEX('Reservas'!$F$1:$F$304,SUMPRODUCT(MAX(('Reservas'!$D$5:$D$304=$C$4)*('Reservas'!$A$5:$A$304=E$7)*('Reservas'!$B$5:$B$304&lt;=$B8+1/86400)*('Reservas'!$C$5:$C$304&gt;$B8+1/86400)*ROW('Reservas'!$D$5:$D$304))))))))</f>
        <v/>
      </c>
      <c r="F8" s="22">
        <f>IF($C$4="","",IF(SUMPRODUCT(('Reservas'!$D$5:$D$304=$C$4)*('Reservas'!$A$5:$A$304=F$7)*('Reservas'!$B$5:$B$304&lt;=$B8+1/86400)*('Reservas'!$C$5:$C$304&gt;$B8+1/86400))=0,"",IF(SUMPRODUCT(('Reservas'!$D$5:$D$304=$C$4)*('Reservas'!$A$5:$A$304=F$7)*('Reservas'!$B$5:$B$304&lt;=$B8+1/86400)*('Reservas'!$C$5:$C$304&gt;$B8+1/86400))&gt;1,"⚠ CONFLICTO",INDEX('Reservas'!$E$1:$E$304,SUMPRODUCT(MAX(('Reservas'!$D$5:$D$304=$C$4)*('Reservas'!$A$5:$A$304=F$7)*('Reservas'!$B$5:$B$304&lt;=$B8+1/86400)*('Reservas'!$C$5:$C$304&gt;$B8+1/86400)*ROW('Reservas'!$D$5:$D$304))))&amp;IF(INDEX('Reservas'!$F$1:$F$304,SUMPRODUCT(MAX(('Reservas'!$D$5:$D$304=$C$4)*('Reservas'!$A$5:$A$304=F$7)*('Reservas'!$B$5:$B$304&lt;=$B8+1/86400)*('Reservas'!$C$5:$C$304&gt;$B8+1/86400)*ROW('Reservas'!$D$5:$D$304))))="",""," – "&amp;INDEX('Reservas'!$F$1:$F$304,SUMPRODUCT(MAX(('Reservas'!$D$5:$D$304=$C$4)*('Reservas'!$A$5:$A$304=F$7)*('Reservas'!$B$5:$B$304&lt;=$B8+1/86400)*('Reservas'!$C$5:$C$304&gt;$B8+1/86400)*ROW('Reservas'!$D$5:$D$304))))))))</f>
        <v/>
      </c>
      <c r="G8" s="22">
        <f>IF($C$4="","",IF(SUMPRODUCT(('Reservas'!$D$5:$D$304=$C$4)*('Reservas'!$A$5:$A$304=G$7)*('Reservas'!$B$5:$B$304&lt;=$B8+1/86400)*('Reservas'!$C$5:$C$304&gt;$B8+1/86400))=0,"",IF(SUMPRODUCT(('Reservas'!$D$5:$D$304=$C$4)*('Reservas'!$A$5:$A$304=G$7)*('Reservas'!$B$5:$B$304&lt;=$B8+1/86400)*('Reservas'!$C$5:$C$304&gt;$B8+1/86400))&gt;1,"⚠ CONFLICTO",INDEX('Reservas'!$E$1:$E$304,SUMPRODUCT(MAX(('Reservas'!$D$5:$D$304=$C$4)*('Reservas'!$A$5:$A$304=G$7)*('Reservas'!$B$5:$B$304&lt;=$B8+1/86400)*('Reservas'!$C$5:$C$304&gt;$B8+1/86400)*ROW('Reservas'!$D$5:$D$304))))&amp;IF(INDEX('Reservas'!$F$1:$F$304,SUMPRODUCT(MAX(('Reservas'!$D$5:$D$304=$C$4)*('Reservas'!$A$5:$A$304=G$7)*('Reservas'!$B$5:$B$304&lt;=$B8+1/86400)*('Reservas'!$C$5:$C$304&gt;$B8+1/86400)*ROW('Reservas'!$D$5:$D$304))))="",""," – "&amp;INDEX('Reservas'!$F$1:$F$304,SUMPRODUCT(MAX(('Reservas'!$D$5:$D$304=$C$4)*('Reservas'!$A$5:$A$304=G$7)*('Reservas'!$B$5:$B$304&lt;=$B8+1/86400)*('Reservas'!$C$5:$C$304&gt;$B8+1/86400)*ROW('Reservas'!$D$5:$D$304))))))))</f>
        <v/>
      </c>
      <c r="H8" s="23">
        <f>IF($C$4="","",IF(SUMPRODUCT(('Reservas'!$D$5:$D$304=$C$4)*('Reservas'!$A$5:$A$304=H$7)*('Reservas'!$B$5:$B$304&lt;=$B8+1/86400)*('Reservas'!$C$5:$C$304&gt;$B8+1/86400))=0,"",IF(SUMPRODUCT(('Reservas'!$D$5:$D$304=$C$4)*('Reservas'!$A$5:$A$304=H$7)*('Reservas'!$B$5:$B$304&lt;=$B8+1/86400)*('Reservas'!$C$5:$C$304&gt;$B8+1/86400))&gt;1,"⚠ CONFLICTO",INDEX('Reservas'!$E$1:$E$304,SUMPRODUCT(MAX(('Reservas'!$D$5:$D$304=$C$4)*('Reservas'!$A$5:$A$304=H$7)*('Reservas'!$B$5:$B$304&lt;=$B8+1/86400)*('Reservas'!$C$5:$C$304&gt;$B8+1/86400)*ROW('Reservas'!$D$5:$D$304))))&amp;IF(INDEX('Reservas'!$F$1:$F$304,SUMPRODUCT(MAX(('Reservas'!$D$5:$D$304=$C$4)*('Reservas'!$A$5:$A$304=H$7)*('Reservas'!$B$5:$B$304&lt;=$B8+1/86400)*('Reservas'!$C$5:$C$304&gt;$B8+1/86400)*ROW('Reservas'!$D$5:$D$304))))="",""," – "&amp;INDEX('Reservas'!$F$1:$F$304,SUMPRODUCT(MAX(('Reservas'!$D$5:$D$304=$C$4)*('Reservas'!$A$5:$A$304=H$7)*('Reservas'!$B$5:$B$304&lt;=$B8+1/86400)*('Reservas'!$C$5:$C$304&gt;$B8+1/86400)*ROW('Reservas'!$D$5:$D$304))))))))</f>
        <v/>
      </c>
      <c r="I8" s="23">
        <f>IF($C$4="","",IF(SUMPRODUCT(('Reservas'!$D$5:$D$304=$C$4)*('Reservas'!$A$5:$A$304=I$7)*('Reservas'!$B$5:$B$304&lt;=$B8+1/86400)*('Reservas'!$C$5:$C$304&gt;$B8+1/86400))=0,"",IF(SUMPRODUCT(('Reservas'!$D$5:$D$304=$C$4)*('Reservas'!$A$5:$A$304=I$7)*('Reservas'!$B$5:$B$304&lt;=$B8+1/86400)*('Reservas'!$C$5:$C$304&gt;$B8+1/86400))&gt;1,"⚠ CONFLICTO",INDEX('Reservas'!$E$1:$E$304,SUMPRODUCT(MAX(('Reservas'!$D$5:$D$304=$C$4)*('Reservas'!$A$5:$A$304=I$7)*('Reservas'!$B$5:$B$304&lt;=$B8+1/86400)*('Reservas'!$C$5:$C$304&gt;$B8+1/86400)*ROW('Reservas'!$D$5:$D$304))))&amp;IF(INDEX('Reservas'!$F$1:$F$304,SUMPRODUCT(MAX(('Reservas'!$D$5:$D$304=$C$4)*('Reservas'!$A$5:$A$304=I$7)*('Reservas'!$B$5:$B$304&lt;=$B8+1/86400)*('Reservas'!$C$5:$C$304&gt;$B8+1/86400)*ROW('Reservas'!$D$5:$D$304))))="",""," – "&amp;INDEX('Reservas'!$F$1:$F$304,SUMPRODUCT(MAX(('Reservas'!$D$5:$D$304=$C$4)*('Reservas'!$A$5:$A$304=I$7)*('Reservas'!$B$5:$B$304&lt;=$B8+1/86400)*('Reservas'!$C$5:$C$304&gt;$B8+1/86400)*ROW('Reservas'!$D$5:$D$304))))))))</f>
        <v/>
      </c>
    </row>
    <row r="9">
      <c r="B9" s="24" t="n">
        <v>0.3125</v>
      </c>
      <c r="C9" s="22">
        <f>IF($C$4="","",IF(SUMPRODUCT(('Reservas'!$D$5:$D$304=$C$4)*('Reservas'!$A$5:$A$304=C$7)*('Reservas'!$B$5:$B$304&lt;=$B9+1/86400)*('Reservas'!$C$5:$C$304&gt;$B9+1/86400))=0,"",IF(SUMPRODUCT(('Reservas'!$D$5:$D$304=$C$4)*('Reservas'!$A$5:$A$304=C$7)*('Reservas'!$B$5:$B$304&lt;=$B9+1/86400)*('Reservas'!$C$5:$C$304&gt;$B9+1/86400))&gt;1,"⚠ CONFLICTO",INDEX('Reservas'!$E$1:$E$304,SUMPRODUCT(MAX(('Reservas'!$D$5:$D$304=$C$4)*('Reservas'!$A$5:$A$304=C$7)*('Reservas'!$B$5:$B$304&lt;=$B9+1/86400)*('Reservas'!$C$5:$C$304&gt;$B9+1/86400)*ROW('Reservas'!$D$5:$D$304))))&amp;IF(INDEX('Reservas'!$F$1:$F$304,SUMPRODUCT(MAX(('Reservas'!$D$5:$D$304=$C$4)*('Reservas'!$A$5:$A$304=C$7)*('Reservas'!$B$5:$B$304&lt;=$B9+1/86400)*('Reservas'!$C$5:$C$304&gt;$B9+1/86400)*ROW('Reservas'!$D$5:$D$304))))="",""," – "&amp;INDEX('Reservas'!$F$1:$F$304,SUMPRODUCT(MAX(('Reservas'!$D$5:$D$304=$C$4)*('Reservas'!$A$5:$A$304=C$7)*('Reservas'!$B$5:$B$304&lt;=$B9+1/86400)*('Reservas'!$C$5:$C$304&gt;$B9+1/86400)*ROW('Reservas'!$D$5:$D$304))))))))</f>
        <v/>
      </c>
      <c r="D9" s="22">
        <f>IF($C$4="","",IF(SUMPRODUCT(('Reservas'!$D$5:$D$304=$C$4)*('Reservas'!$A$5:$A$304=D$7)*('Reservas'!$B$5:$B$304&lt;=$B9+1/86400)*('Reservas'!$C$5:$C$304&gt;$B9+1/86400))=0,"",IF(SUMPRODUCT(('Reservas'!$D$5:$D$304=$C$4)*('Reservas'!$A$5:$A$304=D$7)*('Reservas'!$B$5:$B$304&lt;=$B9+1/86400)*('Reservas'!$C$5:$C$304&gt;$B9+1/86400))&gt;1,"⚠ CONFLICTO",INDEX('Reservas'!$E$1:$E$304,SUMPRODUCT(MAX(('Reservas'!$D$5:$D$304=$C$4)*('Reservas'!$A$5:$A$304=D$7)*('Reservas'!$B$5:$B$304&lt;=$B9+1/86400)*('Reservas'!$C$5:$C$304&gt;$B9+1/86400)*ROW('Reservas'!$D$5:$D$304))))&amp;IF(INDEX('Reservas'!$F$1:$F$304,SUMPRODUCT(MAX(('Reservas'!$D$5:$D$304=$C$4)*('Reservas'!$A$5:$A$304=D$7)*('Reservas'!$B$5:$B$304&lt;=$B9+1/86400)*('Reservas'!$C$5:$C$304&gt;$B9+1/86400)*ROW('Reservas'!$D$5:$D$304))))="",""," – "&amp;INDEX('Reservas'!$F$1:$F$304,SUMPRODUCT(MAX(('Reservas'!$D$5:$D$304=$C$4)*('Reservas'!$A$5:$A$304=D$7)*('Reservas'!$B$5:$B$304&lt;=$B9+1/86400)*('Reservas'!$C$5:$C$304&gt;$B9+1/86400)*ROW('Reservas'!$D$5:$D$304))))))))</f>
        <v/>
      </c>
      <c r="E9" s="22">
        <f>IF($C$4="","",IF(SUMPRODUCT(('Reservas'!$D$5:$D$304=$C$4)*('Reservas'!$A$5:$A$304=E$7)*('Reservas'!$B$5:$B$304&lt;=$B9+1/86400)*('Reservas'!$C$5:$C$304&gt;$B9+1/86400))=0,"",IF(SUMPRODUCT(('Reservas'!$D$5:$D$304=$C$4)*('Reservas'!$A$5:$A$304=E$7)*('Reservas'!$B$5:$B$304&lt;=$B9+1/86400)*('Reservas'!$C$5:$C$304&gt;$B9+1/86400))&gt;1,"⚠ CONFLICTO",INDEX('Reservas'!$E$1:$E$304,SUMPRODUCT(MAX(('Reservas'!$D$5:$D$304=$C$4)*('Reservas'!$A$5:$A$304=E$7)*('Reservas'!$B$5:$B$304&lt;=$B9+1/86400)*('Reservas'!$C$5:$C$304&gt;$B9+1/86400)*ROW('Reservas'!$D$5:$D$304))))&amp;IF(INDEX('Reservas'!$F$1:$F$304,SUMPRODUCT(MAX(('Reservas'!$D$5:$D$304=$C$4)*('Reservas'!$A$5:$A$304=E$7)*('Reservas'!$B$5:$B$304&lt;=$B9+1/86400)*('Reservas'!$C$5:$C$304&gt;$B9+1/86400)*ROW('Reservas'!$D$5:$D$304))))="",""," – "&amp;INDEX('Reservas'!$F$1:$F$304,SUMPRODUCT(MAX(('Reservas'!$D$5:$D$304=$C$4)*('Reservas'!$A$5:$A$304=E$7)*('Reservas'!$B$5:$B$304&lt;=$B9+1/86400)*('Reservas'!$C$5:$C$304&gt;$B9+1/86400)*ROW('Reservas'!$D$5:$D$304))))))))</f>
        <v/>
      </c>
      <c r="F9" s="22">
        <f>IF($C$4="","",IF(SUMPRODUCT(('Reservas'!$D$5:$D$304=$C$4)*('Reservas'!$A$5:$A$304=F$7)*('Reservas'!$B$5:$B$304&lt;=$B9+1/86400)*('Reservas'!$C$5:$C$304&gt;$B9+1/86400))=0,"",IF(SUMPRODUCT(('Reservas'!$D$5:$D$304=$C$4)*('Reservas'!$A$5:$A$304=F$7)*('Reservas'!$B$5:$B$304&lt;=$B9+1/86400)*('Reservas'!$C$5:$C$304&gt;$B9+1/86400))&gt;1,"⚠ CONFLICTO",INDEX('Reservas'!$E$1:$E$304,SUMPRODUCT(MAX(('Reservas'!$D$5:$D$304=$C$4)*('Reservas'!$A$5:$A$304=F$7)*('Reservas'!$B$5:$B$304&lt;=$B9+1/86400)*('Reservas'!$C$5:$C$304&gt;$B9+1/86400)*ROW('Reservas'!$D$5:$D$304))))&amp;IF(INDEX('Reservas'!$F$1:$F$304,SUMPRODUCT(MAX(('Reservas'!$D$5:$D$304=$C$4)*('Reservas'!$A$5:$A$304=F$7)*('Reservas'!$B$5:$B$304&lt;=$B9+1/86400)*('Reservas'!$C$5:$C$304&gt;$B9+1/86400)*ROW('Reservas'!$D$5:$D$304))))="",""," – "&amp;INDEX('Reservas'!$F$1:$F$304,SUMPRODUCT(MAX(('Reservas'!$D$5:$D$304=$C$4)*('Reservas'!$A$5:$A$304=F$7)*('Reservas'!$B$5:$B$304&lt;=$B9+1/86400)*('Reservas'!$C$5:$C$304&gt;$B9+1/86400)*ROW('Reservas'!$D$5:$D$304))))))))</f>
        <v/>
      </c>
      <c r="G9" s="22">
        <f>IF($C$4="","",IF(SUMPRODUCT(('Reservas'!$D$5:$D$304=$C$4)*('Reservas'!$A$5:$A$304=G$7)*('Reservas'!$B$5:$B$304&lt;=$B9+1/86400)*('Reservas'!$C$5:$C$304&gt;$B9+1/86400))=0,"",IF(SUMPRODUCT(('Reservas'!$D$5:$D$304=$C$4)*('Reservas'!$A$5:$A$304=G$7)*('Reservas'!$B$5:$B$304&lt;=$B9+1/86400)*('Reservas'!$C$5:$C$304&gt;$B9+1/86400))&gt;1,"⚠ CONFLICTO",INDEX('Reservas'!$E$1:$E$304,SUMPRODUCT(MAX(('Reservas'!$D$5:$D$304=$C$4)*('Reservas'!$A$5:$A$304=G$7)*('Reservas'!$B$5:$B$304&lt;=$B9+1/86400)*('Reservas'!$C$5:$C$304&gt;$B9+1/86400)*ROW('Reservas'!$D$5:$D$304))))&amp;IF(INDEX('Reservas'!$F$1:$F$304,SUMPRODUCT(MAX(('Reservas'!$D$5:$D$304=$C$4)*('Reservas'!$A$5:$A$304=G$7)*('Reservas'!$B$5:$B$304&lt;=$B9+1/86400)*('Reservas'!$C$5:$C$304&gt;$B9+1/86400)*ROW('Reservas'!$D$5:$D$304))))="",""," – "&amp;INDEX('Reservas'!$F$1:$F$304,SUMPRODUCT(MAX(('Reservas'!$D$5:$D$304=$C$4)*('Reservas'!$A$5:$A$304=G$7)*('Reservas'!$B$5:$B$304&lt;=$B9+1/86400)*('Reservas'!$C$5:$C$304&gt;$B9+1/86400)*ROW('Reservas'!$D$5:$D$304))))))))</f>
        <v/>
      </c>
      <c r="H9" s="23">
        <f>IF($C$4="","",IF(SUMPRODUCT(('Reservas'!$D$5:$D$304=$C$4)*('Reservas'!$A$5:$A$304=H$7)*('Reservas'!$B$5:$B$304&lt;=$B9+1/86400)*('Reservas'!$C$5:$C$304&gt;$B9+1/86400))=0,"",IF(SUMPRODUCT(('Reservas'!$D$5:$D$304=$C$4)*('Reservas'!$A$5:$A$304=H$7)*('Reservas'!$B$5:$B$304&lt;=$B9+1/86400)*('Reservas'!$C$5:$C$304&gt;$B9+1/86400))&gt;1,"⚠ CONFLICTO",INDEX('Reservas'!$E$1:$E$304,SUMPRODUCT(MAX(('Reservas'!$D$5:$D$304=$C$4)*('Reservas'!$A$5:$A$304=H$7)*('Reservas'!$B$5:$B$304&lt;=$B9+1/86400)*('Reservas'!$C$5:$C$304&gt;$B9+1/86400)*ROW('Reservas'!$D$5:$D$304))))&amp;IF(INDEX('Reservas'!$F$1:$F$304,SUMPRODUCT(MAX(('Reservas'!$D$5:$D$304=$C$4)*('Reservas'!$A$5:$A$304=H$7)*('Reservas'!$B$5:$B$304&lt;=$B9+1/86400)*('Reservas'!$C$5:$C$304&gt;$B9+1/86400)*ROW('Reservas'!$D$5:$D$304))))="",""," – "&amp;INDEX('Reservas'!$F$1:$F$304,SUMPRODUCT(MAX(('Reservas'!$D$5:$D$304=$C$4)*('Reservas'!$A$5:$A$304=H$7)*('Reservas'!$B$5:$B$304&lt;=$B9+1/86400)*('Reservas'!$C$5:$C$304&gt;$B9+1/86400)*ROW('Reservas'!$D$5:$D$304))))))))</f>
        <v/>
      </c>
      <c r="I9" s="23">
        <f>IF($C$4="","",IF(SUMPRODUCT(('Reservas'!$D$5:$D$304=$C$4)*('Reservas'!$A$5:$A$304=I$7)*('Reservas'!$B$5:$B$304&lt;=$B9+1/86400)*('Reservas'!$C$5:$C$304&gt;$B9+1/86400))=0,"",IF(SUMPRODUCT(('Reservas'!$D$5:$D$304=$C$4)*('Reservas'!$A$5:$A$304=I$7)*('Reservas'!$B$5:$B$304&lt;=$B9+1/86400)*('Reservas'!$C$5:$C$304&gt;$B9+1/86400))&gt;1,"⚠ CONFLICTO",INDEX('Reservas'!$E$1:$E$304,SUMPRODUCT(MAX(('Reservas'!$D$5:$D$304=$C$4)*('Reservas'!$A$5:$A$304=I$7)*('Reservas'!$B$5:$B$304&lt;=$B9+1/86400)*('Reservas'!$C$5:$C$304&gt;$B9+1/86400)*ROW('Reservas'!$D$5:$D$304))))&amp;IF(INDEX('Reservas'!$F$1:$F$304,SUMPRODUCT(MAX(('Reservas'!$D$5:$D$304=$C$4)*('Reservas'!$A$5:$A$304=I$7)*('Reservas'!$B$5:$B$304&lt;=$B9+1/86400)*('Reservas'!$C$5:$C$304&gt;$B9+1/86400)*ROW('Reservas'!$D$5:$D$304))))="",""," – "&amp;INDEX('Reservas'!$F$1:$F$304,SUMPRODUCT(MAX(('Reservas'!$D$5:$D$304=$C$4)*('Reservas'!$A$5:$A$304=I$7)*('Reservas'!$B$5:$B$304&lt;=$B9+1/86400)*('Reservas'!$C$5:$C$304&gt;$B9+1/86400)*ROW('Reservas'!$D$5:$D$304))))))))</f>
        <v/>
      </c>
    </row>
    <row r="10">
      <c r="B10" s="21" t="n">
        <v>0.3333333333333333</v>
      </c>
      <c r="C10" s="22">
        <f>IF($C$4="","",IF(SUMPRODUCT(('Reservas'!$D$5:$D$304=$C$4)*('Reservas'!$A$5:$A$304=C$7)*('Reservas'!$B$5:$B$304&lt;=$B10+1/86400)*('Reservas'!$C$5:$C$304&gt;$B10+1/86400))=0,"",IF(SUMPRODUCT(('Reservas'!$D$5:$D$304=$C$4)*('Reservas'!$A$5:$A$304=C$7)*('Reservas'!$B$5:$B$304&lt;=$B10+1/86400)*('Reservas'!$C$5:$C$304&gt;$B10+1/86400))&gt;1,"⚠ CONFLICTO",INDEX('Reservas'!$E$1:$E$304,SUMPRODUCT(MAX(('Reservas'!$D$5:$D$304=$C$4)*('Reservas'!$A$5:$A$304=C$7)*('Reservas'!$B$5:$B$304&lt;=$B10+1/86400)*('Reservas'!$C$5:$C$304&gt;$B10+1/86400)*ROW('Reservas'!$D$5:$D$304))))&amp;IF(INDEX('Reservas'!$F$1:$F$304,SUMPRODUCT(MAX(('Reservas'!$D$5:$D$304=$C$4)*('Reservas'!$A$5:$A$304=C$7)*('Reservas'!$B$5:$B$304&lt;=$B10+1/86400)*('Reservas'!$C$5:$C$304&gt;$B10+1/86400)*ROW('Reservas'!$D$5:$D$304))))="",""," – "&amp;INDEX('Reservas'!$F$1:$F$304,SUMPRODUCT(MAX(('Reservas'!$D$5:$D$304=$C$4)*('Reservas'!$A$5:$A$304=C$7)*('Reservas'!$B$5:$B$304&lt;=$B10+1/86400)*('Reservas'!$C$5:$C$304&gt;$B10+1/86400)*ROW('Reservas'!$D$5:$D$304))))))))</f>
        <v/>
      </c>
      <c r="D10" s="22">
        <f>IF($C$4="","",IF(SUMPRODUCT(('Reservas'!$D$5:$D$304=$C$4)*('Reservas'!$A$5:$A$304=D$7)*('Reservas'!$B$5:$B$304&lt;=$B10+1/86400)*('Reservas'!$C$5:$C$304&gt;$B10+1/86400))=0,"",IF(SUMPRODUCT(('Reservas'!$D$5:$D$304=$C$4)*('Reservas'!$A$5:$A$304=D$7)*('Reservas'!$B$5:$B$304&lt;=$B10+1/86400)*('Reservas'!$C$5:$C$304&gt;$B10+1/86400))&gt;1,"⚠ CONFLICTO",INDEX('Reservas'!$E$1:$E$304,SUMPRODUCT(MAX(('Reservas'!$D$5:$D$304=$C$4)*('Reservas'!$A$5:$A$304=D$7)*('Reservas'!$B$5:$B$304&lt;=$B10+1/86400)*('Reservas'!$C$5:$C$304&gt;$B10+1/86400)*ROW('Reservas'!$D$5:$D$304))))&amp;IF(INDEX('Reservas'!$F$1:$F$304,SUMPRODUCT(MAX(('Reservas'!$D$5:$D$304=$C$4)*('Reservas'!$A$5:$A$304=D$7)*('Reservas'!$B$5:$B$304&lt;=$B10+1/86400)*('Reservas'!$C$5:$C$304&gt;$B10+1/86400)*ROW('Reservas'!$D$5:$D$304))))="",""," – "&amp;INDEX('Reservas'!$F$1:$F$304,SUMPRODUCT(MAX(('Reservas'!$D$5:$D$304=$C$4)*('Reservas'!$A$5:$A$304=D$7)*('Reservas'!$B$5:$B$304&lt;=$B10+1/86400)*('Reservas'!$C$5:$C$304&gt;$B10+1/86400)*ROW('Reservas'!$D$5:$D$304))))))))</f>
        <v/>
      </c>
      <c r="E10" s="22">
        <f>IF($C$4="","",IF(SUMPRODUCT(('Reservas'!$D$5:$D$304=$C$4)*('Reservas'!$A$5:$A$304=E$7)*('Reservas'!$B$5:$B$304&lt;=$B10+1/86400)*('Reservas'!$C$5:$C$304&gt;$B10+1/86400))=0,"",IF(SUMPRODUCT(('Reservas'!$D$5:$D$304=$C$4)*('Reservas'!$A$5:$A$304=E$7)*('Reservas'!$B$5:$B$304&lt;=$B10+1/86400)*('Reservas'!$C$5:$C$304&gt;$B10+1/86400))&gt;1,"⚠ CONFLICTO",INDEX('Reservas'!$E$1:$E$304,SUMPRODUCT(MAX(('Reservas'!$D$5:$D$304=$C$4)*('Reservas'!$A$5:$A$304=E$7)*('Reservas'!$B$5:$B$304&lt;=$B10+1/86400)*('Reservas'!$C$5:$C$304&gt;$B10+1/86400)*ROW('Reservas'!$D$5:$D$304))))&amp;IF(INDEX('Reservas'!$F$1:$F$304,SUMPRODUCT(MAX(('Reservas'!$D$5:$D$304=$C$4)*('Reservas'!$A$5:$A$304=E$7)*('Reservas'!$B$5:$B$304&lt;=$B10+1/86400)*('Reservas'!$C$5:$C$304&gt;$B10+1/86400)*ROW('Reservas'!$D$5:$D$304))))="",""," – "&amp;INDEX('Reservas'!$F$1:$F$304,SUMPRODUCT(MAX(('Reservas'!$D$5:$D$304=$C$4)*('Reservas'!$A$5:$A$304=E$7)*('Reservas'!$B$5:$B$304&lt;=$B10+1/86400)*('Reservas'!$C$5:$C$304&gt;$B10+1/86400)*ROW('Reservas'!$D$5:$D$304))))))))</f>
        <v/>
      </c>
      <c r="F10" s="22">
        <f>IF($C$4="","",IF(SUMPRODUCT(('Reservas'!$D$5:$D$304=$C$4)*('Reservas'!$A$5:$A$304=F$7)*('Reservas'!$B$5:$B$304&lt;=$B10+1/86400)*('Reservas'!$C$5:$C$304&gt;$B10+1/86400))=0,"",IF(SUMPRODUCT(('Reservas'!$D$5:$D$304=$C$4)*('Reservas'!$A$5:$A$304=F$7)*('Reservas'!$B$5:$B$304&lt;=$B10+1/86400)*('Reservas'!$C$5:$C$304&gt;$B10+1/86400))&gt;1,"⚠ CONFLICTO",INDEX('Reservas'!$E$1:$E$304,SUMPRODUCT(MAX(('Reservas'!$D$5:$D$304=$C$4)*('Reservas'!$A$5:$A$304=F$7)*('Reservas'!$B$5:$B$304&lt;=$B10+1/86400)*('Reservas'!$C$5:$C$304&gt;$B10+1/86400)*ROW('Reservas'!$D$5:$D$304))))&amp;IF(INDEX('Reservas'!$F$1:$F$304,SUMPRODUCT(MAX(('Reservas'!$D$5:$D$304=$C$4)*('Reservas'!$A$5:$A$304=F$7)*('Reservas'!$B$5:$B$304&lt;=$B10+1/86400)*('Reservas'!$C$5:$C$304&gt;$B10+1/86400)*ROW('Reservas'!$D$5:$D$304))))="",""," – "&amp;INDEX('Reservas'!$F$1:$F$304,SUMPRODUCT(MAX(('Reservas'!$D$5:$D$304=$C$4)*('Reservas'!$A$5:$A$304=F$7)*('Reservas'!$B$5:$B$304&lt;=$B10+1/86400)*('Reservas'!$C$5:$C$304&gt;$B10+1/86400)*ROW('Reservas'!$D$5:$D$304))))))))</f>
        <v/>
      </c>
      <c r="G10" s="22">
        <f>IF($C$4="","",IF(SUMPRODUCT(('Reservas'!$D$5:$D$304=$C$4)*('Reservas'!$A$5:$A$304=G$7)*('Reservas'!$B$5:$B$304&lt;=$B10+1/86400)*('Reservas'!$C$5:$C$304&gt;$B10+1/86400))=0,"",IF(SUMPRODUCT(('Reservas'!$D$5:$D$304=$C$4)*('Reservas'!$A$5:$A$304=G$7)*('Reservas'!$B$5:$B$304&lt;=$B10+1/86400)*('Reservas'!$C$5:$C$304&gt;$B10+1/86400))&gt;1,"⚠ CONFLICTO",INDEX('Reservas'!$E$1:$E$304,SUMPRODUCT(MAX(('Reservas'!$D$5:$D$304=$C$4)*('Reservas'!$A$5:$A$304=G$7)*('Reservas'!$B$5:$B$304&lt;=$B10+1/86400)*('Reservas'!$C$5:$C$304&gt;$B10+1/86400)*ROW('Reservas'!$D$5:$D$304))))&amp;IF(INDEX('Reservas'!$F$1:$F$304,SUMPRODUCT(MAX(('Reservas'!$D$5:$D$304=$C$4)*('Reservas'!$A$5:$A$304=G$7)*('Reservas'!$B$5:$B$304&lt;=$B10+1/86400)*('Reservas'!$C$5:$C$304&gt;$B10+1/86400)*ROW('Reservas'!$D$5:$D$304))))="",""," – "&amp;INDEX('Reservas'!$F$1:$F$304,SUMPRODUCT(MAX(('Reservas'!$D$5:$D$304=$C$4)*('Reservas'!$A$5:$A$304=G$7)*('Reservas'!$B$5:$B$304&lt;=$B10+1/86400)*('Reservas'!$C$5:$C$304&gt;$B10+1/86400)*ROW('Reservas'!$D$5:$D$304))))))))</f>
        <v/>
      </c>
      <c r="H10" s="23">
        <f>IF($C$4="","",IF(SUMPRODUCT(('Reservas'!$D$5:$D$304=$C$4)*('Reservas'!$A$5:$A$304=H$7)*('Reservas'!$B$5:$B$304&lt;=$B10+1/86400)*('Reservas'!$C$5:$C$304&gt;$B10+1/86400))=0,"",IF(SUMPRODUCT(('Reservas'!$D$5:$D$304=$C$4)*('Reservas'!$A$5:$A$304=H$7)*('Reservas'!$B$5:$B$304&lt;=$B10+1/86400)*('Reservas'!$C$5:$C$304&gt;$B10+1/86400))&gt;1,"⚠ CONFLICTO",INDEX('Reservas'!$E$1:$E$304,SUMPRODUCT(MAX(('Reservas'!$D$5:$D$304=$C$4)*('Reservas'!$A$5:$A$304=H$7)*('Reservas'!$B$5:$B$304&lt;=$B10+1/86400)*('Reservas'!$C$5:$C$304&gt;$B10+1/86400)*ROW('Reservas'!$D$5:$D$304))))&amp;IF(INDEX('Reservas'!$F$1:$F$304,SUMPRODUCT(MAX(('Reservas'!$D$5:$D$304=$C$4)*('Reservas'!$A$5:$A$304=H$7)*('Reservas'!$B$5:$B$304&lt;=$B10+1/86400)*('Reservas'!$C$5:$C$304&gt;$B10+1/86400)*ROW('Reservas'!$D$5:$D$304))))="",""," – "&amp;INDEX('Reservas'!$F$1:$F$304,SUMPRODUCT(MAX(('Reservas'!$D$5:$D$304=$C$4)*('Reservas'!$A$5:$A$304=H$7)*('Reservas'!$B$5:$B$304&lt;=$B10+1/86400)*('Reservas'!$C$5:$C$304&gt;$B10+1/86400)*ROW('Reservas'!$D$5:$D$304))))))))</f>
        <v/>
      </c>
      <c r="I10" s="23">
        <f>IF($C$4="","",IF(SUMPRODUCT(('Reservas'!$D$5:$D$304=$C$4)*('Reservas'!$A$5:$A$304=I$7)*('Reservas'!$B$5:$B$304&lt;=$B10+1/86400)*('Reservas'!$C$5:$C$304&gt;$B10+1/86400))=0,"",IF(SUMPRODUCT(('Reservas'!$D$5:$D$304=$C$4)*('Reservas'!$A$5:$A$304=I$7)*('Reservas'!$B$5:$B$304&lt;=$B10+1/86400)*('Reservas'!$C$5:$C$304&gt;$B10+1/86400))&gt;1,"⚠ CONFLICTO",INDEX('Reservas'!$E$1:$E$304,SUMPRODUCT(MAX(('Reservas'!$D$5:$D$304=$C$4)*('Reservas'!$A$5:$A$304=I$7)*('Reservas'!$B$5:$B$304&lt;=$B10+1/86400)*('Reservas'!$C$5:$C$304&gt;$B10+1/86400)*ROW('Reservas'!$D$5:$D$304))))&amp;IF(INDEX('Reservas'!$F$1:$F$304,SUMPRODUCT(MAX(('Reservas'!$D$5:$D$304=$C$4)*('Reservas'!$A$5:$A$304=I$7)*('Reservas'!$B$5:$B$304&lt;=$B10+1/86400)*('Reservas'!$C$5:$C$304&gt;$B10+1/86400)*ROW('Reservas'!$D$5:$D$304))))="",""," – "&amp;INDEX('Reservas'!$F$1:$F$304,SUMPRODUCT(MAX(('Reservas'!$D$5:$D$304=$C$4)*('Reservas'!$A$5:$A$304=I$7)*('Reservas'!$B$5:$B$304&lt;=$B10+1/86400)*('Reservas'!$C$5:$C$304&gt;$B10+1/86400)*ROW('Reservas'!$D$5:$D$304))))))))</f>
        <v/>
      </c>
    </row>
    <row r="11">
      <c r="B11" s="24" t="n">
        <v>0.3541666666666667</v>
      </c>
      <c r="C11" s="22">
        <f>IF($C$4="","",IF(SUMPRODUCT(('Reservas'!$D$5:$D$304=$C$4)*('Reservas'!$A$5:$A$304=C$7)*('Reservas'!$B$5:$B$304&lt;=$B11+1/86400)*('Reservas'!$C$5:$C$304&gt;$B11+1/86400))=0,"",IF(SUMPRODUCT(('Reservas'!$D$5:$D$304=$C$4)*('Reservas'!$A$5:$A$304=C$7)*('Reservas'!$B$5:$B$304&lt;=$B11+1/86400)*('Reservas'!$C$5:$C$304&gt;$B11+1/86400))&gt;1,"⚠ CONFLICTO",INDEX('Reservas'!$E$1:$E$304,SUMPRODUCT(MAX(('Reservas'!$D$5:$D$304=$C$4)*('Reservas'!$A$5:$A$304=C$7)*('Reservas'!$B$5:$B$304&lt;=$B11+1/86400)*('Reservas'!$C$5:$C$304&gt;$B11+1/86400)*ROW('Reservas'!$D$5:$D$304))))&amp;IF(INDEX('Reservas'!$F$1:$F$304,SUMPRODUCT(MAX(('Reservas'!$D$5:$D$304=$C$4)*('Reservas'!$A$5:$A$304=C$7)*('Reservas'!$B$5:$B$304&lt;=$B11+1/86400)*('Reservas'!$C$5:$C$304&gt;$B11+1/86400)*ROW('Reservas'!$D$5:$D$304))))="",""," – "&amp;INDEX('Reservas'!$F$1:$F$304,SUMPRODUCT(MAX(('Reservas'!$D$5:$D$304=$C$4)*('Reservas'!$A$5:$A$304=C$7)*('Reservas'!$B$5:$B$304&lt;=$B11+1/86400)*('Reservas'!$C$5:$C$304&gt;$B11+1/86400)*ROW('Reservas'!$D$5:$D$304))))))))</f>
        <v/>
      </c>
      <c r="D11" s="22">
        <f>IF($C$4="","",IF(SUMPRODUCT(('Reservas'!$D$5:$D$304=$C$4)*('Reservas'!$A$5:$A$304=D$7)*('Reservas'!$B$5:$B$304&lt;=$B11+1/86400)*('Reservas'!$C$5:$C$304&gt;$B11+1/86400))=0,"",IF(SUMPRODUCT(('Reservas'!$D$5:$D$304=$C$4)*('Reservas'!$A$5:$A$304=D$7)*('Reservas'!$B$5:$B$304&lt;=$B11+1/86400)*('Reservas'!$C$5:$C$304&gt;$B11+1/86400))&gt;1,"⚠ CONFLICTO",INDEX('Reservas'!$E$1:$E$304,SUMPRODUCT(MAX(('Reservas'!$D$5:$D$304=$C$4)*('Reservas'!$A$5:$A$304=D$7)*('Reservas'!$B$5:$B$304&lt;=$B11+1/86400)*('Reservas'!$C$5:$C$304&gt;$B11+1/86400)*ROW('Reservas'!$D$5:$D$304))))&amp;IF(INDEX('Reservas'!$F$1:$F$304,SUMPRODUCT(MAX(('Reservas'!$D$5:$D$304=$C$4)*('Reservas'!$A$5:$A$304=D$7)*('Reservas'!$B$5:$B$304&lt;=$B11+1/86400)*('Reservas'!$C$5:$C$304&gt;$B11+1/86400)*ROW('Reservas'!$D$5:$D$304))))="",""," – "&amp;INDEX('Reservas'!$F$1:$F$304,SUMPRODUCT(MAX(('Reservas'!$D$5:$D$304=$C$4)*('Reservas'!$A$5:$A$304=D$7)*('Reservas'!$B$5:$B$304&lt;=$B11+1/86400)*('Reservas'!$C$5:$C$304&gt;$B11+1/86400)*ROW('Reservas'!$D$5:$D$304))))))))</f>
        <v/>
      </c>
      <c r="E11" s="22">
        <f>IF($C$4="","",IF(SUMPRODUCT(('Reservas'!$D$5:$D$304=$C$4)*('Reservas'!$A$5:$A$304=E$7)*('Reservas'!$B$5:$B$304&lt;=$B11+1/86400)*('Reservas'!$C$5:$C$304&gt;$B11+1/86400))=0,"",IF(SUMPRODUCT(('Reservas'!$D$5:$D$304=$C$4)*('Reservas'!$A$5:$A$304=E$7)*('Reservas'!$B$5:$B$304&lt;=$B11+1/86400)*('Reservas'!$C$5:$C$304&gt;$B11+1/86400))&gt;1,"⚠ CONFLICTO",INDEX('Reservas'!$E$1:$E$304,SUMPRODUCT(MAX(('Reservas'!$D$5:$D$304=$C$4)*('Reservas'!$A$5:$A$304=E$7)*('Reservas'!$B$5:$B$304&lt;=$B11+1/86400)*('Reservas'!$C$5:$C$304&gt;$B11+1/86400)*ROW('Reservas'!$D$5:$D$304))))&amp;IF(INDEX('Reservas'!$F$1:$F$304,SUMPRODUCT(MAX(('Reservas'!$D$5:$D$304=$C$4)*('Reservas'!$A$5:$A$304=E$7)*('Reservas'!$B$5:$B$304&lt;=$B11+1/86400)*('Reservas'!$C$5:$C$304&gt;$B11+1/86400)*ROW('Reservas'!$D$5:$D$304))))="",""," – "&amp;INDEX('Reservas'!$F$1:$F$304,SUMPRODUCT(MAX(('Reservas'!$D$5:$D$304=$C$4)*('Reservas'!$A$5:$A$304=E$7)*('Reservas'!$B$5:$B$304&lt;=$B11+1/86400)*('Reservas'!$C$5:$C$304&gt;$B11+1/86400)*ROW('Reservas'!$D$5:$D$304))))))))</f>
        <v/>
      </c>
      <c r="F11" s="22">
        <f>IF($C$4="","",IF(SUMPRODUCT(('Reservas'!$D$5:$D$304=$C$4)*('Reservas'!$A$5:$A$304=F$7)*('Reservas'!$B$5:$B$304&lt;=$B11+1/86400)*('Reservas'!$C$5:$C$304&gt;$B11+1/86400))=0,"",IF(SUMPRODUCT(('Reservas'!$D$5:$D$304=$C$4)*('Reservas'!$A$5:$A$304=F$7)*('Reservas'!$B$5:$B$304&lt;=$B11+1/86400)*('Reservas'!$C$5:$C$304&gt;$B11+1/86400))&gt;1,"⚠ CONFLICTO",INDEX('Reservas'!$E$1:$E$304,SUMPRODUCT(MAX(('Reservas'!$D$5:$D$304=$C$4)*('Reservas'!$A$5:$A$304=F$7)*('Reservas'!$B$5:$B$304&lt;=$B11+1/86400)*('Reservas'!$C$5:$C$304&gt;$B11+1/86400)*ROW('Reservas'!$D$5:$D$304))))&amp;IF(INDEX('Reservas'!$F$1:$F$304,SUMPRODUCT(MAX(('Reservas'!$D$5:$D$304=$C$4)*('Reservas'!$A$5:$A$304=F$7)*('Reservas'!$B$5:$B$304&lt;=$B11+1/86400)*('Reservas'!$C$5:$C$304&gt;$B11+1/86400)*ROW('Reservas'!$D$5:$D$304))))="",""," – "&amp;INDEX('Reservas'!$F$1:$F$304,SUMPRODUCT(MAX(('Reservas'!$D$5:$D$304=$C$4)*('Reservas'!$A$5:$A$304=F$7)*('Reservas'!$B$5:$B$304&lt;=$B11+1/86400)*('Reservas'!$C$5:$C$304&gt;$B11+1/86400)*ROW('Reservas'!$D$5:$D$304))))))))</f>
        <v/>
      </c>
      <c r="G11" s="22">
        <f>IF($C$4="","",IF(SUMPRODUCT(('Reservas'!$D$5:$D$304=$C$4)*('Reservas'!$A$5:$A$304=G$7)*('Reservas'!$B$5:$B$304&lt;=$B11+1/86400)*('Reservas'!$C$5:$C$304&gt;$B11+1/86400))=0,"",IF(SUMPRODUCT(('Reservas'!$D$5:$D$304=$C$4)*('Reservas'!$A$5:$A$304=G$7)*('Reservas'!$B$5:$B$304&lt;=$B11+1/86400)*('Reservas'!$C$5:$C$304&gt;$B11+1/86400))&gt;1,"⚠ CONFLICTO",INDEX('Reservas'!$E$1:$E$304,SUMPRODUCT(MAX(('Reservas'!$D$5:$D$304=$C$4)*('Reservas'!$A$5:$A$304=G$7)*('Reservas'!$B$5:$B$304&lt;=$B11+1/86400)*('Reservas'!$C$5:$C$304&gt;$B11+1/86400)*ROW('Reservas'!$D$5:$D$304))))&amp;IF(INDEX('Reservas'!$F$1:$F$304,SUMPRODUCT(MAX(('Reservas'!$D$5:$D$304=$C$4)*('Reservas'!$A$5:$A$304=G$7)*('Reservas'!$B$5:$B$304&lt;=$B11+1/86400)*('Reservas'!$C$5:$C$304&gt;$B11+1/86400)*ROW('Reservas'!$D$5:$D$304))))="",""," – "&amp;INDEX('Reservas'!$F$1:$F$304,SUMPRODUCT(MAX(('Reservas'!$D$5:$D$304=$C$4)*('Reservas'!$A$5:$A$304=G$7)*('Reservas'!$B$5:$B$304&lt;=$B11+1/86400)*('Reservas'!$C$5:$C$304&gt;$B11+1/86400)*ROW('Reservas'!$D$5:$D$304))))))))</f>
        <v/>
      </c>
      <c r="H11" s="23">
        <f>IF($C$4="","",IF(SUMPRODUCT(('Reservas'!$D$5:$D$304=$C$4)*('Reservas'!$A$5:$A$304=H$7)*('Reservas'!$B$5:$B$304&lt;=$B11+1/86400)*('Reservas'!$C$5:$C$304&gt;$B11+1/86400))=0,"",IF(SUMPRODUCT(('Reservas'!$D$5:$D$304=$C$4)*('Reservas'!$A$5:$A$304=H$7)*('Reservas'!$B$5:$B$304&lt;=$B11+1/86400)*('Reservas'!$C$5:$C$304&gt;$B11+1/86400))&gt;1,"⚠ CONFLICTO",INDEX('Reservas'!$E$1:$E$304,SUMPRODUCT(MAX(('Reservas'!$D$5:$D$304=$C$4)*('Reservas'!$A$5:$A$304=H$7)*('Reservas'!$B$5:$B$304&lt;=$B11+1/86400)*('Reservas'!$C$5:$C$304&gt;$B11+1/86400)*ROW('Reservas'!$D$5:$D$304))))&amp;IF(INDEX('Reservas'!$F$1:$F$304,SUMPRODUCT(MAX(('Reservas'!$D$5:$D$304=$C$4)*('Reservas'!$A$5:$A$304=H$7)*('Reservas'!$B$5:$B$304&lt;=$B11+1/86400)*('Reservas'!$C$5:$C$304&gt;$B11+1/86400)*ROW('Reservas'!$D$5:$D$304))))="",""," – "&amp;INDEX('Reservas'!$F$1:$F$304,SUMPRODUCT(MAX(('Reservas'!$D$5:$D$304=$C$4)*('Reservas'!$A$5:$A$304=H$7)*('Reservas'!$B$5:$B$304&lt;=$B11+1/86400)*('Reservas'!$C$5:$C$304&gt;$B11+1/86400)*ROW('Reservas'!$D$5:$D$304))))))))</f>
        <v/>
      </c>
      <c r="I11" s="23">
        <f>IF($C$4="","",IF(SUMPRODUCT(('Reservas'!$D$5:$D$304=$C$4)*('Reservas'!$A$5:$A$304=I$7)*('Reservas'!$B$5:$B$304&lt;=$B11+1/86400)*('Reservas'!$C$5:$C$304&gt;$B11+1/86400))=0,"",IF(SUMPRODUCT(('Reservas'!$D$5:$D$304=$C$4)*('Reservas'!$A$5:$A$304=I$7)*('Reservas'!$B$5:$B$304&lt;=$B11+1/86400)*('Reservas'!$C$5:$C$304&gt;$B11+1/86400))&gt;1,"⚠ CONFLICTO",INDEX('Reservas'!$E$1:$E$304,SUMPRODUCT(MAX(('Reservas'!$D$5:$D$304=$C$4)*('Reservas'!$A$5:$A$304=I$7)*('Reservas'!$B$5:$B$304&lt;=$B11+1/86400)*('Reservas'!$C$5:$C$304&gt;$B11+1/86400)*ROW('Reservas'!$D$5:$D$304))))&amp;IF(INDEX('Reservas'!$F$1:$F$304,SUMPRODUCT(MAX(('Reservas'!$D$5:$D$304=$C$4)*('Reservas'!$A$5:$A$304=I$7)*('Reservas'!$B$5:$B$304&lt;=$B11+1/86400)*('Reservas'!$C$5:$C$304&gt;$B11+1/86400)*ROW('Reservas'!$D$5:$D$304))))="",""," – "&amp;INDEX('Reservas'!$F$1:$F$304,SUMPRODUCT(MAX(('Reservas'!$D$5:$D$304=$C$4)*('Reservas'!$A$5:$A$304=I$7)*('Reservas'!$B$5:$B$304&lt;=$B11+1/86400)*('Reservas'!$C$5:$C$304&gt;$B11+1/86400)*ROW('Reservas'!$D$5:$D$304))))))))</f>
        <v/>
      </c>
    </row>
    <row r="12">
      <c r="B12" s="21" t="n">
        <v>0.375</v>
      </c>
      <c r="C12" s="22">
        <f>IF($C$4="","",IF(SUMPRODUCT(('Reservas'!$D$5:$D$304=$C$4)*('Reservas'!$A$5:$A$304=C$7)*('Reservas'!$B$5:$B$304&lt;=$B12+1/86400)*('Reservas'!$C$5:$C$304&gt;$B12+1/86400))=0,"",IF(SUMPRODUCT(('Reservas'!$D$5:$D$304=$C$4)*('Reservas'!$A$5:$A$304=C$7)*('Reservas'!$B$5:$B$304&lt;=$B12+1/86400)*('Reservas'!$C$5:$C$304&gt;$B12+1/86400))&gt;1,"⚠ CONFLICTO",INDEX('Reservas'!$E$1:$E$304,SUMPRODUCT(MAX(('Reservas'!$D$5:$D$304=$C$4)*('Reservas'!$A$5:$A$304=C$7)*('Reservas'!$B$5:$B$304&lt;=$B12+1/86400)*('Reservas'!$C$5:$C$304&gt;$B12+1/86400)*ROW('Reservas'!$D$5:$D$304))))&amp;IF(INDEX('Reservas'!$F$1:$F$304,SUMPRODUCT(MAX(('Reservas'!$D$5:$D$304=$C$4)*('Reservas'!$A$5:$A$304=C$7)*('Reservas'!$B$5:$B$304&lt;=$B12+1/86400)*('Reservas'!$C$5:$C$304&gt;$B12+1/86400)*ROW('Reservas'!$D$5:$D$304))))="",""," – "&amp;INDEX('Reservas'!$F$1:$F$304,SUMPRODUCT(MAX(('Reservas'!$D$5:$D$304=$C$4)*('Reservas'!$A$5:$A$304=C$7)*('Reservas'!$B$5:$B$304&lt;=$B12+1/86400)*('Reservas'!$C$5:$C$304&gt;$B12+1/86400)*ROW('Reservas'!$D$5:$D$304))))))))</f>
        <v/>
      </c>
      <c r="D12" s="22">
        <f>IF($C$4="","",IF(SUMPRODUCT(('Reservas'!$D$5:$D$304=$C$4)*('Reservas'!$A$5:$A$304=D$7)*('Reservas'!$B$5:$B$304&lt;=$B12+1/86400)*('Reservas'!$C$5:$C$304&gt;$B12+1/86400))=0,"",IF(SUMPRODUCT(('Reservas'!$D$5:$D$304=$C$4)*('Reservas'!$A$5:$A$304=D$7)*('Reservas'!$B$5:$B$304&lt;=$B12+1/86400)*('Reservas'!$C$5:$C$304&gt;$B12+1/86400))&gt;1,"⚠ CONFLICTO",INDEX('Reservas'!$E$1:$E$304,SUMPRODUCT(MAX(('Reservas'!$D$5:$D$304=$C$4)*('Reservas'!$A$5:$A$304=D$7)*('Reservas'!$B$5:$B$304&lt;=$B12+1/86400)*('Reservas'!$C$5:$C$304&gt;$B12+1/86400)*ROW('Reservas'!$D$5:$D$304))))&amp;IF(INDEX('Reservas'!$F$1:$F$304,SUMPRODUCT(MAX(('Reservas'!$D$5:$D$304=$C$4)*('Reservas'!$A$5:$A$304=D$7)*('Reservas'!$B$5:$B$304&lt;=$B12+1/86400)*('Reservas'!$C$5:$C$304&gt;$B12+1/86400)*ROW('Reservas'!$D$5:$D$304))))="",""," – "&amp;INDEX('Reservas'!$F$1:$F$304,SUMPRODUCT(MAX(('Reservas'!$D$5:$D$304=$C$4)*('Reservas'!$A$5:$A$304=D$7)*('Reservas'!$B$5:$B$304&lt;=$B12+1/86400)*('Reservas'!$C$5:$C$304&gt;$B12+1/86400)*ROW('Reservas'!$D$5:$D$304))))))))</f>
        <v/>
      </c>
      <c r="E12" s="22">
        <f>IF($C$4="","",IF(SUMPRODUCT(('Reservas'!$D$5:$D$304=$C$4)*('Reservas'!$A$5:$A$304=E$7)*('Reservas'!$B$5:$B$304&lt;=$B12+1/86400)*('Reservas'!$C$5:$C$304&gt;$B12+1/86400))=0,"",IF(SUMPRODUCT(('Reservas'!$D$5:$D$304=$C$4)*('Reservas'!$A$5:$A$304=E$7)*('Reservas'!$B$5:$B$304&lt;=$B12+1/86400)*('Reservas'!$C$5:$C$304&gt;$B12+1/86400))&gt;1,"⚠ CONFLICTO",INDEX('Reservas'!$E$1:$E$304,SUMPRODUCT(MAX(('Reservas'!$D$5:$D$304=$C$4)*('Reservas'!$A$5:$A$304=E$7)*('Reservas'!$B$5:$B$304&lt;=$B12+1/86400)*('Reservas'!$C$5:$C$304&gt;$B12+1/86400)*ROW('Reservas'!$D$5:$D$304))))&amp;IF(INDEX('Reservas'!$F$1:$F$304,SUMPRODUCT(MAX(('Reservas'!$D$5:$D$304=$C$4)*('Reservas'!$A$5:$A$304=E$7)*('Reservas'!$B$5:$B$304&lt;=$B12+1/86400)*('Reservas'!$C$5:$C$304&gt;$B12+1/86400)*ROW('Reservas'!$D$5:$D$304))))="",""," – "&amp;INDEX('Reservas'!$F$1:$F$304,SUMPRODUCT(MAX(('Reservas'!$D$5:$D$304=$C$4)*('Reservas'!$A$5:$A$304=E$7)*('Reservas'!$B$5:$B$304&lt;=$B12+1/86400)*('Reservas'!$C$5:$C$304&gt;$B12+1/86400)*ROW('Reservas'!$D$5:$D$304))))))))</f>
        <v/>
      </c>
      <c r="F12" s="22">
        <f>IF($C$4="","",IF(SUMPRODUCT(('Reservas'!$D$5:$D$304=$C$4)*('Reservas'!$A$5:$A$304=F$7)*('Reservas'!$B$5:$B$304&lt;=$B12+1/86400)*('Reservas'!$C$5:$C$304&gt;$B12+1/86400))=0,"",IF(SUMPRODUCT(('Reservas'!$D$5:$D$304=$C$4)*('Reservas'!$A$5:$A$304=F$7)*('Reservas'!$B$5:$B$304&lt;=$B12+1/86400)*('Reservas'!$C$5:$C$304&gt;$B12+1/86400))&gt;1,"⚠ CONFLICTO",INDEX('Reservas'!$E$1:$E$304,SUMPRODUCT(MAX(('Reservas'!$D$5:$D$304=$C$4)*('Reservas'!$A$5:$A$304=F$7)*('Reservas'!$B$5:$B$304&lt;=$B12+1/86400)*('Reservas'!$C$5:$C$304&gt;$B12+1/86400)*ROW('Reservas'!$D$5:$D$304))))&amp;IF(INDEX('Reservas'!$F$1:$F$304,SUMPRODUCT(MAX(('Reservas'!$D$5:$D$304=$C$4)*('Reservas'!$A$5:$A$304=F$7)*('Reservas'!$B$5:$B$304&lt;=$B12+1/86400)*('Reservas'!$C$5:$C$304&gt;$B12+1/86400)*ROW('Reservas'!$D$5:$D$304))))="",""," – "&amp;INDEX('Reservas'!$F$1:$F$304,SUMPRODUCT(MAX(('Reservas'!$D$5:$D$304=$C$4)*('Reservas'!$A$5:$A$304=F$7)*('Reservas'!$B$5:$B$304&lt;=$B12+1/86400)*('Reservas'!$C$5:$C$304&gt;$B12+1/86400)*ROW('Reservas'!$D$5:$D$304))))))))</f>
        <v/>
      </c>
      <c r="G12" s="22">
        <f>IF($C$4="","",IF(SUMPRODUCT(('Reservas'!$D$5:$D$304=$C$4)*('Reservas'!$A$5:$A$304=G$7)*('Reservas'!$B$5:$B$304&lt;=$B12+1/86400)*('Reservas'!$C$5:$C$304&gt;$B12+1/86400))=0,"",IF(SUMPRODUCT(('Reservas'!$D$5:$D$304=$C$4)*('Reservas'!$A$5:$A$304=G$7)*('Reservas'!$B$5:$B$304&lt;=$B12+1/86400)*('Reservas'!$C$5:$C$304&gt;$B12+1/86400))&gt;1,"⚠ CONFLICTO",INDEX('Reservas'!$E$1:$E$304,SUMPRODUCT(MAX(('Reservas'!$D$5:$D$304=$C$4)*('Reservas'!$A$5:$A$304=G$7)*('Reservas'!$B$5:$B$304&lt;=$B12+1/86400)*('Reservas'!$C$5:$C$304&gt;$B12+1/86400)*ROW('Reservas'!$D$5:$D$304))))&amp;IF(INDEX('Reservas'!$F$1:$F$304,SUMPRODUCT(MAX(('Reservas'!$D$5:$D$304=$C$4)*('Reservas'!$A$5:$A$304=G$7)*('Reservas'!$B$5:$B$304&lt;=$B12+1/86400)*('Reservas'!$C$5:$C$304&gt;$B12+1/86400)*ROW('Reservas'!$D$5:$D$304))))="",""," – "&amp;INDEX('Reservas'!$F$1:$F$304,SUMPRODUCT(MAX(('Reservas'!$D$5:$D$304=$C$4)*('Reservas'!$A$5:$A$304=G$7)*('Reservas'!$B$5:$B$304&lt;=$B12+1/86400)*('Reservas'!$C$5:$C$304&gt;$B12+1/86400)*ROW('Reservas'!$D$5:$D$304))))))))</f>
        <v/>
      </c>
      <c r="H12" s="23">
        <f>IF($C$4="","",IF(SUMPRODUCT(('Reservas'!$D$5:$D$304=$C$4)*('Reservas'!$A$5:$A$304=H$7)*('Reservas'!$B$5:$B$304&lt;=$B12+1/86400)*('Reservas'!$C$5:$C$304&gt;$B12+1/86400))=0,"",IF(SUMPRODUCT(('Reservas'!$D$5:$D$304=$C$4)*('Reservas'!$A$5:$A$304=H$7)*('Reservas'!$B$5:$B$304&lt;=$B12+1/86400)*('Reservas'!$C$5:$C$304&gt;$B12+1/86400))&gt;1,"⚠ CONFLICTO",INDEX('Reservas'!$E$1:$E$304,SUMPRODUCT(MAX(('Reservas'!$D$5:$D$304=$C$4)*('Reservas'!$A$5:$A$304=H$7)*('Reservas'!$B$5:$B$304&lt;=$B12+1/86400)*('Reservas'!$C$5:$C$304&gt;$B12+1/86400)*ROW('Reservas'!$D$5:$D$304))))&amp;IF(INDEX('Reservas'!$F$1:$F$304,SUMPRODUCT(MAX(('Reservas'!$D$5:$D$304=$C$4)*('Reservas'!$A$5:$A$304=H$7)*('Reservas'!$B$5:$B$304&lt;=$B12+1/86400)*('Reservas'!$C$5:$C$304&gt;$B12+1/86400)*ROW('Reservas'!$D$5:$D$304))))="",""," – "&amp;INDEX('Reservas'!$F$1:$F$304,SUMPRODUCT(MAX(('Reservas'!$D$5:$D$304=$C$4)*('Reservas'!$A$5:$A$304=H$7)*('Reservas'!$B$5:$B$304&lt;=$B12+1/86400)*('Reservas'!$C$5:$C$304&gt;$B12+1/86400)*ROW('Reservas'!$D$5:$D$304))))))))</f>
        <v/>
      </c>
      <c r="I12" s="23">
        <f>IF($C$4="","",IF(SUMPRODUCT(('Reservas'!$D$5:$D$304=$C$4)*('Reservas'!$A$5:$A$304=I$7)*('Reservas'!$B$5:$B$304&lt;=$B12+1/86400)*('Reservas'!$C$5:$C$304&gt;$B12+1/86400))=0,"",IF(SUMPRODUCT(('Reservas'!$D$5:$D$304=$C$4)*('Reservas'!$A$5:$A$304=I$7)*('Reservas'!$B$5:$B$304&lt;=$B12+1/86400)*('Reservas'!$C$5:$C$304&gt;$B12+1/86400))&gt;1,"⚠ CONFLICTO",INDEX('Reservas'!$E$1:$E$304,SUMPRODUCT(MAX(('Reservas'!$D$5:$D$304=$C$4)*('Reservas'!$A$5:$A$304=I$7)*('Reservas'!$B$5:$B$304&lt;=$B12+1/86400)*('Reservas'!$C$5:$C$304&gt;$B12+1/86400)*ROW('Reservas'!$D$5:$D$304))))&amp;IF(INDEX('Reservas'!$F$1:$F$304,SUMPRODUCT(MAX(('Reservas'!$D$5:$D$304=$C$4)*('Reservas'!$A$5:$A$304=I$7)*('Reservas'!$B$5:$B$304&lt;=$B12+1/86400)*('Reservas'!$C$5:$C$304&gt;$B12+1/86400)*ROW('Reservas'!$D$5:$D$304))))="",""," – "&amp;INDEX('Reservas'!$F$1:$F$304,SUMPRODUCT(MAX(('Reservas'!$D$5:$D$304=$C$4)*('Reservas'!$A$5:$A$304=I$7)*('Reservas'!$B$5:$B$304&lt;=$B12+1/86400)*('Reservas'!$C$5:$C$304&gt;$B12+1/86400)*ROW('Reservas'!$D$5:$D$304))))))))</f>
        <v/>
      </c>
    </row>
    <row r="13">
      <c r="B13" s="24" t="n">
        <v>0.3958333333333333</v>
      </c>
      <c r="C13" s="22">
        <f>IF($C$4="","",IF(SUMPRODUCT(('Reservas'!$D$5:$D$304=$C$4)*('Reservas'!$A$5:$A$304=C$7)*('Reservas'!$B$5:$B$304&lt;=$B13+1/86400)*('Reservas'!$C$5:$C$304&gt;$B13+1/86400))=0,"",IF(SUMPRODUCT(('Reservas'!$D$5:$D$304=$C$4)*('Reservas'!$A$5:$A$304=C$7)*('Reservas'!$B$5:$B$304&lt;=$B13+1/86400)*('Reservas'!$C$5:$C$304&gt;$B13+1/86400))&gt;1,"⚠ CONFLICTO",INDEX('Reservas'!$E$1:$E$304,SUMPRODUCT(MAX(('Reservas'!$D$5:$D$304=$C$4)*('Reservas'!$A$5:$A$304=C$7)*('Reservas'!$B$5:$B$304&lt;=$B13+1/86400)*('Reservas'!$C$5:$C$304&gt;$B13+1/86400)*ROW('Reservas'!$D$5:$D$304))))&amp;IF(INDEX('Reservas'!$F$1:$F$304,SUMPRODUCT(MAX(('Reservas'!$D$5:$D$304=$C$4)*('Reservas'!$A$5:$A$304=C$7)*('Reservas'!$B$5:$B$304&lt;=$B13+1/86400)*('Reservas'!$C$5:$C$304&gt;$B13+1/86400)*ROW('Reservas'!$D$5:$D$304))))="",""," – "&amp;INDEX('Reservas'!$F$1:$F$304,SUMPRODUCT(MAX(('Reservas'!$D$5:$D$304=$C$4)*('Reservas'!$A$5:$A$304=C$7)*('Reservas'!$B$5:$B$304&lt;=$B13+1/86400)*('Reservas'!$C$5:$C$304&gt;$B13+1/86400)*ROW('Reservas'!$D$5:$D$304))))))))</f>
        <v/>
      </c>
      <c r="D13" s="22">
        <f>IF($C$4="","",IF(SUMPRODUCT(('Reservas'!$D$5:$D$304=$C$4)*('Reservas'!$A$5:$A$304=D$7)*('Reservas'!$B$5:$B$304&lt;=$B13+1/86400)*('Reservas'!$C$5:$C$304&gt;$B13+1/86400))=0,"",IF(SUMPRODUCT(('Reservas'!$D$5:$D$304=$C$4)*('Reservas'!$A$5:$A$304=D$7)*('Reservas'!$B$5:$B$304&lt;=$B13+1/86400)*('Reservas'!$C$5:$C$304&gt;$B13+1/86400))&gt;1,"⚠ CONFLICTO",INDEX('Reservas'!$E$1:$E$304,SUMPRODUCT(MAX(('Reservas'!$D$5:$D$304=$C$4)*('Reservas'!$A$5:$A$304=D$7)*('Reservas'!$B$5:$B$304&lt;=$B13+1/86400)*('Reservas'!$C$5:$C$304&gt;$B13+1/86400)*ROW('Reservas'!$D$5:$D$304))))&amp;IF(INDEX('Reservas'!$F$1:$F$304,SUMPRODUCT(MAX(('Reservas'!$D$5:$D$304=$C$4)*('Reservas'!$A$5:$A$304=D$7)*('Reservas'!$B$5:$B$304&lt;=$B13+1/86400)*('Reservas'!$C$5:$C$304&gt;$B13+1/86400)*ROW('Reservas'!$D$5:$D$304))))="",""," – "&amp;INDEX('Reservas'!$F$1:$F$304,SUMPRODUCT(MAX(('Reservas'!$D$5:$D$304=$C$4)*('Reservas'!$A$5:$A$304=D$7)*('Reservas'!$B$5:$B$304&lt;=$B13+1/86400)*('Reservas'!$C$5:$C$304&gt;$B13+1/86400)*ROW('Reservas'!$D$5:$D$304))))))))</f>
        <v/>
      </c>
      <c r="E13" s="22">
        <f>IF($C$4="","",IF(SUMPRODUCT(('Reservas'!$D$5:$D$304=$C$4)*('Reservas'!$A$5:$A$304=E$7)*('Reservas'!$B$5:$B$304&lt;=$B13+1/86400)*('Reservas'!$C$5:$C$304&gt;$B13+1/86400))=0,"",IF(SUMPRODUCT(('Reservas'!$D$5:$D$304=$C$4)*('Reservas'!$A$5:$A$304=E$7)*('Reservas'!$B$5:$B$304&lt;=$B13+1/86400)*('Reservas'!$C$5:$C$304&gt;$B13+1/86400))&gt;1,"⚠ CONFLICTO",INDEX('Reservas'!$E$1:$E$304,SUMPRODUCT(MAX(('Reservas'!$D$5:$D$304=$C$4)*('Reservas'!$A$5:$A$304=E$7)*('Reservas'!$B$5:$B$304&lt;=$B13+1/86400)*('Reservas'!$C$5:$C$304&gt;$B13+1/86400)*ROW('Reservas'!$D$5:$D$304))))&amp;IF(INDEX('Reservas'!$F$1:$F$304,SUMPRODUCT(MAX(('Reservas'!$D$5:$D$304=$C$4)*('Reservas'!$A$5:$A$304=E$7)*('Reservas'!$B$5:$B$304&lt;=$B13+1/86400)*('Reservas'!$C$5:$C$304&gt;$B13+1/86400)*ROW('Reservas'!$D$5:$D$304))))="",""," – "&amp;INDEX('Reservas'!$F$1:$F$304,SUMPRODUCT(MAX(('Reservas'!$D$5:$D$304=$C$4)*('Reservas'!$A$5:$A$304=E$7)*('Reservas'!$B$5:$B$304&lt;=$B13+1/86400)*('Reservas'!$C$5:$C$304&gt;$B13+1/86400)*ROW('Reservas'!$D$5:$D$304))))))))</f>
        <v/>
      </c>
      <c r="F13" s="22">
        <f>IF($C$4="","",IF(SUMPRODUCT(('Reservas'!$D$5:$D$304=$C$4)*('Reservas'!$A$5:$A$304=F$7)*('Reservas'!$B$5:$B$304&lt;=$B13+1/86400)*('Reservas'!$C$5:$C$304&gt;$B13+1/86400))=0,"",IF(SUMPRODUCT(('Reservas'!$D$5:$D$304=$C$4)*('Reservas'!$A$5:$A$304=F$7)*('Reservas'!$B$5:$B$304&lt;=$B13+1/86400)*('Reservas'!$C$5:$C$304&gt;$B13+1/86400))&gt;1,"⚠ CONFLICTO",INDEX('Reservas'!$E$1:$E$304,SUMPRODUCT(MAX(('Reservas'!$D$5:$D$304=$C$4)*('Reservas'!$A$5:$A$304=F$7)*('Reservas'!$B$5:$B$304&lt;=$B13+1/86400)*('Reservas'!$C$5:$C$304&gt;$B13+1/86400)*ROW('Reservas'!$D$5:$D$304))))&amp;IF(INDEX('Reservas'!$F$1:$F$304,SUMPRODUCT(MAX(('Reservas'!$D$5:$D$304=$C$4)*('Reservas'!$A$5:$A$304=F$7)*('Reservas'!$B$5:$B$304&lt;=$B13+1/86400)*('Reservas'!$C$5:$C$304&gt;$B13+1/86400)*ROW('Reservas'!$D$5:$D$304))))="",""," – "&amp;INDEX('Reservas'!$F$1:$F$304,SUMPRODUCT(MAX(('Reservas'!$D$5:$D$304=$C$4)*('Reservas'!$A$5:$A$304=F$7)*('Reservas'!$B$5:$B$304&lt;=$B13+1/86400)*('Reservas'!$C$5:$C$304&gt;$B13+1/86400)*ROW('Reservas'!$D$5:$D$304))))))))</f>
        <v/>
      </c>
      <c r="G13" s="22">
        <f>IF($C$4="","",IF(SUMPRODUCT(('Reservas'!$D$5:$D$304=$C$4)*('Reservas'!$A$5:$A$304=G$7)*('Reservas'!$B$5:$B$304&lt;=$B13+1/86400)*('Reservas'!$C$5:$C$304&gt;$B13+1/86400))=0,"",IF(SUMPRODUCT(('Reservas'!$D$5:$D$304=$C$4)*('Reservas'!$A$5:$A$304=G$7)*('Reservas'!$B$5:$B$304&lt;=$B13+1/86400)*('Reservas'!$C$5:$C$304&gt;$B13+1/86400))&gt;1,"⚠ CONFLICTO",INDEX('Reservas'!$E$1:$E$304,SUMPRODUCT(MAX(('Reservas'!$D$5:$D$304=$C$4)*('Reservas'!$A$5:$A$304=G$7)*('Reservas'!$B$5:$B$304&lt;=$B13+1/86400)*('Reservas'!$C$5:$C$304&gt;$B13+1/86400)*ROW('Reservas'!$D$5:$D$304))))&amp;IF(INDEX('Reservas'!$F$1:$F$304,SUMPRODUCT(MAX(('Reservas'!$D$5:$D$304=$C$4)*('Reservas'!$A$5:$A$304=G$7)*('Reservas'!$B$5:$B$304&lt;=$B13+1/86400)*('Reservas'!$C$5:$C$304&gt;$B13+1/86400)*ROW('Reservas'!$D$5:$D$304))))="",""," – "&amp;INDEX('Reservas'!$F$1:$F$304,SUMPRODUCT(MAX(('Reservas'!$D$5:$D$304=$C$4)*('Reservas'!$A$5:$A$304=G$7)*('Reservas'!$B$5:$B$304&lt;=$B13+1/86400)*('Reservas'!$C$5:$C$304&gt;$B13+1/86400)*ROW('Reservas'!$D$5:$D$304))))))))</f>
        <v/>
      </c>
      <c r="H13" s="23">
        <f>IF($C$4="","",IF(SUMPRODUCT(('Reservas'!$D$5:$D$304=$C$4)*('Reservas'!$A$5:$A$304=H$7)*('Reservas'!$B$5:$B$304&lt;=$B13+1/86400)*('Reservas'!$C$5:$C$304&gt;$B13+1/86400))=0,"",IF(SUMPRODUCT(('Reservas'!$D$5:$D$304=$C$4)*('Reservas'!$A$5:$A$304=H$7)*('Reservas'!$B$5:$B$304&lt;=$B13+1/86400)*('Reservas'!$C$5:$C$304&gt;$B13+1/86400))&gt;1,"⚠ CONFLICTO",INDEX('Reservas'!$E$1:$E$304,SUMPRODUCT(MAX(('Reservas'!$D$5:$D$304=$C$4)*('Reservas'!$A$5:$A$304=H$7)*('Reservas'!$B$5:$B$304&lt;=$B13+1/86400)*('Reservas'!$C$5:$C$304&gt;$B13+1/86400)*ROW('Reservas'!$D$5:$D$304))))&amp;IF(INDEX('Reservas'!$F$1:$F$304,SUMPRODUCT(MAX(('Reservas'!$D$5:$D$304=$C$4)*('Reservas'!$A$5:$A$304=H$7)*('Reservas'!$B$5:$B$304&lt;=$B13+1/86400)*('Reservas'!$C$5:$C$304&gt;$B13+1/86400)*ROW('Reservas'!$D$5:$D$304))))="",""," – "&amp;INDEX('Reservas'!$F$1:$F$304,SUMPRODUCT(MAX(('Reservas'!$D$5:$D$304=$C$4)*('Reservas'!$A$5:$A$304=H$7)*('Reservas'!$B$5:$B$304&lt;=$B13+1/86400)*('Reservas'!$C$5:$C$304&gt;$B13+1/86400)*ROW('Reservas'!$D$5:$D$304))))))))</f>
        <v/>
      </c>
      <c r="I13" s="23">
        <f>IF($C$4="","",IF(SUMPRODUCT(('Reservas'!$D$5:$D$304=$C$4)*('Reservas'!$A$5:$A$304=I$7)*('Reservas'!$B$5:$B$304&lt;=$B13+1/86400)*('Reservas'!$C$5:$C$304&gt;$B13+1/86400))=0,"",IF(SUMPRODUCT(('Reservas'!$D$5:$D$304=$C$4)*('Reservas'!$A$5:$A$304=I$7)*('Reservas'!$B$5:$B$304&lt;=$B13+1/86400)*('Reservas'!$C$5:$C$304&gt;$B13+1/86400))&gt;1,"⚠ CONFLICTO",INDEX('Reservas'!$E$1:$E$304,SUMPRODUCT(MAX(('Reservas'!$D$5:$D$304=$C$4)*('Reservas'!$A$5:$A$304=I$7)*('Reservas'!$B$5:$B$304&lt;=$B13+1/86400)*('Reservas'!$C$5:$C$304&gt;$B13+1/86400)*ROW('Reservas'!$D$5:$D$304))))&amp;IF(INDEX('Reservas'!$F$1:$F$304,SUMPRODUCT(MAX(('Reservas'!$D$5:$D$304=$C$4)*('Reservas'!$A$5:$A$304=I$7)*('Reservas'!$B$5:$B$304&lt;=$B13+1/86400)*('Reservas'!$C$5:$C$304&gt;$B13+1/86400)*ROW('Reservas'!$D$5:$D$304))))="",""," – "&amp;INDEX('Reservas'!$F$1:$F$304,SUMPRODUCT(MAX(('Reservas'!$D$5:$D$304=$C$4)*('Reservas'!$A$5:$A$304=I$7)*('Reservas'!$B$5:$B$304&lt;=$B13+1/86400)*('Reservas'!$C$5:$C$304&gt;$B13+1/86400)*ROW('Reservas'!$D$5:$D$304))))))))</f>
        <v/>
      </c>
    </row>
    <row r="14">
      <c r="B14" s="21" t="n">
        <v>0.4166666666666667</v>
      </c>
      <c r="C14" s="22">
        <f>IF($C$4="","",IF(SUMPRODUCT(('Reservas'!$D$5:$D$304=$C$4)*('Reservas'!$A$5:$A$304=C$7)*('Reservas'!$B$5:$B$304&lt;=$B14+1/86400)*('Reservas'!$C$5:$C$304&gt;$B14+1/86400))=0,"",IF(SUMPRODUCT(('Reservas'!$D$5:$D$304=$C$4)*('Reservas'!$A$5:$A$304=C$7)*('Reservas'!$B$5:$B$304&lt;=$B14+1/86400)*('Reservas'!$C$5:$C$304&gt;$B14+1/86400))&gt;1,"⚠ CONFLICTO",INDEX('Reservas'!$E$1:$E$304,SUMPRODUCT(MAX(('Reservas'!$D$5:$D$304=$C$4)*('Reservas'!$A$5:$A$304=C$7)*('Reservas'!$B$5:$B$304&lt;=$B14+1/86400)*('Reservas'!$C$5:$C$304&gt;$B14+1/86400)*ROW('Reservas'!$D$5:$D$304))))&amp;IF(INDEX('Reservas'!$F$1:$F$304,SUMPRODUCT(MAX(('Reservas'!$D$5:$D$304=$C$4)*('Reservas'!$A$5:$A$304=C$7)*('Reservas'!$B$5:$B$304&lt;=$B14+1/86400)*('Reservas'!$C$5:$C$304&gt;$B14+1/86400)*ROW('Reservas'!$D$5:$D$304))))="",""," – "&amp;INDEX('Reservas'!$F$1:$F$304,SUMPRODUCT(MAX(('Reservas'!$D$5:$D$304=$C$4)*('Reservas'!$A$5:$A$304=C$7)*('Reservas'!$B$5:$B$304&lt;=$B14+1/86400)*('Reservas'!$C$5:$C$304&gt;$B14+1/86400)*ROW('Reservas'!$D$5:$D$304))))))))</f>
        <v/>
      </c>
      <c r="D14" s="22">
        <f>IF($C$4="","",IF(SUMPRODUCT(('Reservas'!$D$5:$D$304=$C$4)*('Reservas'!$A$5:$A$304=D$7)*('Reservas'!$B$5:$B$304&lt;=$B14+1/86400)*('Reservas'!$C$5:$C$304&gt;$B14+1/86400))=0,"",IF(SUMPRODUCT(('Reservas'!$D$5:$D$304=$C$4)*('Reservas'!$A$5:$A$304=D$7)*('Reservas'!$B$5:$B$304&lt;=$B14+1/86400)*('Reservas'!$C$5:$C$304&gt;$B14+1/86400))&gt;1,"⚠ CONFLICTO",INDEX('Reservas'!$E$1:$E$304,SUMPRODUCT(MAX(('Reservas'!$D$5:$D$304=$C$4)*('Reservas'!$A$5:$A$304=D$7)*('Reservas'!$B$5:$B$304&lt;=$B14+1/86400)*('Reservas'!$C$5:$C$304&gt;$B14+1/86400)*ROW('Reservas'!$D$5:$D$304))))&amp;IF(INDEX('Reservas'!$F$1:$F$304,SUMPRODUCT(MAX(('Reservas'!$D$5:$D$304=$C$4)*('Reservas'!$A$5:$A$304=D$7)*('Reservas'!$B$5:$B$304&lt;=$B14+1/86400)*('Reservas'!$C$5:$C$304&gt;$B14+1/86400)*ROW('Reservas'!$D$5:$D$304))))="",""," – "&amp;INDEX('Reservas'!$F$1:$F$304,SUMPRODUCT(MAX(('Reservas'!$D$5:$D$304=$C$4)*('Reservas'!$A$5:$A$304=D$7)*('Reservas'!$B$5:$B$304&lt;=$B14+1/86400)*('Reservas'!$C$5:$C$304&gt;$B14+1/86400)*ROW('Reservas'!$D$5:$D$304))))))))</f>
        <v/>
      </c>
      <c r="E14" s="22">
        <f>IF($C$4="","",IF(SUMPRODUCT(('Reservas'!$D$5:$D$304=$C$4)*('Reservas'!$A$5:$A$304=E$7)*('Reservas'!$B$5:$B$304&lt;=$B14+1/86400)*('Reservas'!$C$5:$C$304&gt;$B14+1/86400))=0,"",IF(SUMPRODUCT(('Reservas'!$D$5:$D$304=$C$4)*('Reservas'!$A$5:$A$304=E$7)*('Reservas'!$B$5:$B$304&lt;=$B14+1/86400)*('Reservas'!$C$5:$C$304&gt;$B14+1/86400))&gt;1,"⚠ CONFLICTO",INDEX('Reservas'!$E$1:$E$304,SUMPRODUCT(MAX(('Reservas'!$D$5:$D$304=$C$4)*('Reservas'!$A$5:$A$304=E$7)*('Reservas'!$B$5:$B$304&lt;=$B14+1/86400)*('Reservas'!$C$5:$C$304&gt;$B14+1/86400)*ROW('Reservas'!$D$5:$D$304))))&amp;IF(INDEX('Reservas'!$F$1:$F$304,SUMPRODUCT(MAX(('Reservas'!$D$5:$D$304=$C$4)*('Reservas'!$A$5:$A$304=E$7)*('Reservas'!$B$5:$B$304&lt;=$B14+1/86400)*('Reservas'!$C$5:$C$304&gt;$B14+1/86400)*ROW('Reservas'!$D$5:$D$304))))="",""," – "&amp;INDEX('Reservas'!$F$1:$F$304,SUMPRODUCT(MAX(('Reservas'!$D$5:$D$304=$C$4)*('Reservas'!$A$5:$A$304=E$7)*('Reservas'!$B$5:$B$304&lt;=$B14+1/86400)*('Reservas'!$C$5:$C$304&gt;$B14+1/86400)*ROW('Reservas'!$D$5:$D$304))))))))</f>
        <v/>
      </c>
      <c r="F14" s="22">
        <f>IF($C$4="","",IF(SUMPRODUCT(('Reservas'!$D$5:$D$304=$C$4)*('Reservas'!$A$5:$A$304=F$7)*('Reservas'!$B$5:$B$304&lt;=$B14+1/86400)*('Reservas'!$C$5:$C$304&gt;$B14+1/86400))=0,"",IF(SUMPRODUCT(('Reservas'!$D$5:$D$304=$C$4)*('Reservas'!$A$5:$A$304=F$7)*('Reservas'!$B$5:$B$304&lt;=$B14+1/86400)*('Reservas'!$C$5:$C$304&gt;$B14+1/86400))&gt;1,"⚠ CONFLICTO",INDEX('Reservas'!$E$1:$E$304,SUMPRODUCT(MAX(('Reservas'!$D$5:$D$304=$C$4)*('Reservas'!$A$5:$A$304=F$7)*('Reservas'!$B$5:$B$304&lt;=$B14+1/86400)*('Reservas'!$C$5:$C$304&gt;$B14+1/86400)*ROW('Reservas'!$D$5:$D$304))))&amp;IF(INDEX('Reservas'!$F$1:$F$304,SUMPRODUCT(MAX(('Reservas'!$D$5:$D$304=$C$4)*('Reservas'!$A$5:$A$304=F$7)*('Reservas'!$B$5:$B$304&lt;=$B14+1/86400)*('Reservas'!$C$5:$C$304&gt;$B14+1/86400)*ROW('Reservas'!$D$5:$D$304))))="",""," – "&amp;INDEX('Reservas'!$F$1:$F$304,SUMPRODUCT(MAX(('Reservas'!$D$5:$D$304=$C$4)*('Reservas'!$A$5:$A$304=F$7)*('Reservas'!$B$5:$B$304&lt;=$B14+1/86400)*('Reservas'!$C$5:$C$304&gt;$B14+1/86400)*ROW('Reservas'!$D$5:$D$304))))))))</f>
        <v/>
      </c>
      <c r="G14" s="22">
        <f>IF($C$4="","",IF(SUMPRODUCT(('Reservas'!$D$5:$D$304=$C$4)*('Reservas'!$A$5:$A$304=G$7)*('Reservas'!$B$5:$B$304&lt;=$B14+1/86400)*('Reservas'!$C$5:$C$304&gt;$B14+1/86400))=0,"",IF(SUMPRODUCT(('Reservas'!$D$5:$D$304=$C$4)*('Reservas'!$A$5:$A$304=G$7)*('Reservas'!$B$5:$B$304&lt;=$B14+1/86400)*('Reservas'!$C$5:$C$304&gt;$B14+1/86400))&gt;1,"⚠ CONFLICTO",INDEX('Reservas'!$E$1:$E$304,SUMPRODUCT(MAX(('Reservas'!$D$5:$D$304=$C$4)*('Reservas'!$A$5:$A$304=G$7)*('Reservas'!$B$5:$B$304&lt;=$B14+1/86400)*('Reservas'!$C$5:$C$304&gt;$B14+1/86400)*ROW('Reservas'!$D$5:$D$304))))&amp;IF(INDEX('Reservas'!$F$1:$F$304,SUMPRODUCT(MAX(('Reservas'!$D$5:$D$304=$C$4)*('Reservas'!$A$5:$A$304=G$7)*('Reservas'!$B$5:$B$304&lt;=$B14+1/86400)*('Reservas'!$C$5:$C$304&gt;$B14+1/86400)*ROW('Reservas'!$D$5:$D$304))))="",""," – "&amp;INDEX('Reservas'!$F$1:$F$304,SUMPRODUCT(MAX(('Reservas'!$D$5:$D$304=$C$4)*('Reservas'!$A$5:$A$304=G$7)*('Reservas'!$B$5:$B$304&lt;=$B14+1/86400)*('Reservas'!$C$5:$C$304&gt;$B14+1/86400)*ROW('Reservas'!$D$5:$D$304))))))))</f>
        <v/>
      </c>
      <c r="H14" s="23">
        <f>IF($C$4="","",IF(SUMPRODUCT(('Reservas'!$D$5:$D$304=$C$4)*('Reservas'!$A$5:$A$304=H$7)*('Reservas'!$B$5:$B$304&lt;=$B14+1/86400)*('Reservas'!$C$5:$C$304&gt;$B14+1/86400))=0,"",IF(SUMPRODUCT(('Reservas'!$D$5:$D$304=$C$4)*('Reservas'!$A$5:$A$304=H$7)*('Reservas'!$B$5:$B$304&lt;=$B14+1/86400)*('Reservas'!$C$5:$C$304&gt;$B14+1/86400))&gt;1,"⚠ CONFLICTO",INDEX('Reservas'!$E$1:$E$304,SUMPRODUCT(MAX(('Reservas'!$D$5:$D$304=$C$4)*('Reservas'!$A$5:$A$304=H$7)*('Reservas'!$B$5:$B$304&lt;=$B14+1/86400)*('Reservas'!$C$5:$C$304&gt;$B14+1/86400)*ROW('Reservas'!$D$5:$D$304))))&amp;IF(INDEX('Reservas'!$F$1:$F$304,SUMPRODUCT(MAX(('Reservas'!$D$5:$D$304=$C$4)*('Reservas'!$A$5:$A$304=H$7)*('Reservas'!$B$5:$B$304&lt;=$B14+1/86400)*('Reservas'!$C$5:$C$304&gt;$B14+1/86400)*ROW('Reservas'!$D$5:$D$304))))="",""," – "&amp;INDEX('Reservas'!$F$1:$F$304,SUMPRODUCT(MAX(('Reservas'!$D$5:$D$304=$C$4)*('Reservas'!$A$5:$A$304=H$7)*('Reservas'!$B$5:$B$304&lt;=$B14+1/86400)*('Reservas'!$C$5:$C$304&gt;$B14+1/86400)*ROW('Reservas'!$D$5:$D$304))))))))</f>
        <v/>
      </c>
      <c r="I14" s="23">
        <f>IF($C$4="","",IF(SUMPRODUCT(('Reservas'!$D$5:$D$304=$C$4)*('Reservas'!$A$5:$A$304=I$7)*('Reservas'!$B$5:$B$304&lt;=$B14+1/86400)*('Reservas'!$C$5:$C$304&gt;$B14+1/86400))=0,"",IF(SUMPRODUCT(('Reservas'!$D$5:$D$304=$C$4)*('Reservas'!$A$5:$A$304=I$7)*('Reservas'!$B$5:$B$304&lt;=$B14+1/86400)*('Reservas'!$C$5:$C$304&gt;$B14+1/86400))&gt;1,"⚠ CONFLICTO",INDEX('Reservas'!$E$1:$E$304,SUMPRODUCT(MAX(('Reservas'!$D$5:$D$304=$C$4)*('Reservas'!$A$5:$A$304=I$7)*('Reservas'!$B$5:$B$304&lt;=$B14+1/86400)*('Reservas'!$C$5:$C$304&gt;$B14+1/86400)*ROW('Reservas'!$D$5:$D$304))))&amp;IF(INDEX('Reservas'!$F$1:$F$304,SUMPRODUCT(MAX(('Reservas'!$D$5:$D$304=$C$4)*('Reservas'!$A$5:$A$304=I$7)*('Reservas'!$B$5:$B$304&lt;=$B14+1/86400)*('Reservas'!$C$5:$C$304&gt;$B14+1/86400)*ROW('Reservas'!$D$5:$D$304))))="",""," – "&amp;INDEX('Reservas'!$F$1:$F$304,SUMPRODUCT(MAX(('Reservas'!$D$5:$D$304=$C$4)*('Reservas'!$A$5:$A$304=I$7)*('Reservas'!$B$5:$B$304&lt;=$B14+1/86400)*('Reservas'!$C$5:$C$304&gt;$B14+1/86400)*ROW('Reservas'!$D$5:$D$304))))))))</f>
        <v/>
      </c>
    </row>
    <row r="15">
      <c r="B15" s="24" t="n">
        <v>0.4375</v>
      </c>
      <c r="C15" s="22">
        <f>IF($C$4="","",IF(SUMPRODUCT(('Reservas'!$D$5:$D$304=$C$4)*('Reservas'!$A$5:$A$304=C$7)*('Reservas'!$B$5:$B$304&lt;=$B15+1/86400)*('Reservas'!$C$5:$C$304&gt;$B15+1/86400))=0,"",IF(SUMPRODUCT(('Reservas'!$D$5:$D$304=$C$4)*('Reservas'!$A$5:$A$304=C$7)*('Reservas'!$B$5:$B$304&lt;=$B15+1/86400)*('Reservas'!$C$5:$C$304&gt;$B15+1/86400))&gt;1,"⚠ CONFLICTO",INDEX('Reservas'!$E$1:$E$304,SUMPRODUCT(MAX(('Reservas'!$D$5:$D$304=$C$4)*('Reservas'!$A$5:$A$304=C$7)*('Reservas'!$B$5:$B$304&lt;=$B15+1/86400)*('Reservas'!$C$5:$C$304&gt;$B15+1/86400)*ROW('Reservas'!$D$5:$D$304))))&amp;IF(INDEX('Reservas'!$F$1:$F$304,SUMPRODUCT(MAX(('Reservas'!$D$5:$D$304=$C$4)*('Reservas'!$A$5:$A$304=C$7)*('Reservas'!$B$5:$B$304&lt;=$B15+1/86400)*('Reservas'!$C$5:$C$304&gt;$B15+1/86400)*ROW('Reservas'!$D$5:$D$304))))="",""," – "&amp;INDEX('Reservas'!$F$1:$F$304,SUMPRODUCT(MAX(('Reservas'!$D$5:$D$304=$C$4)*('Reservas'!$A$5:$A$304=C$7)*('Reservas'!$B$5:$B$304&lt;=$B15+1/86400)*('Reservas'!$C$5:$C$304&gt;$B15+1/86400)*ROW('Reservas'!$D$5:$D$304))))))))</f>
        <v/>
      </c>
      <c r="D15" s="22">
        <f>IF($C$4="","",IF(SUMPRODUCT(('Reservas'!$D$5:$D$304=$C$4)*('Reservas'!$A$5:$A$304=D$7)*('Reservas'!$B$5:$B$304&lt;=$B15+1/86400)*('Reservas'!$C$5:$C$304&gt;$B15+1/86400))=0,"",IF(SUMPRODUCT(('Reservas'!$D$5:$D$304=$C$4)*('Reservas'!$A$5:$A$304=D$7)*('Reservas'!$B$5:$B$304&lt;=$B15+1/86400)*('Reservas'!$C$5:$C$304&gt;$B15+1/86400))&gt;1,"⚠ CONFLICTO",INDEX('Reservas'!$E$1:$E$304,SUMPRODUCT(MAX(('Reservas'!$D$5:$D$304=$C$4)*('Reservas'!$A$5:$A$304=D$7)*('Reservas'!$B$5:$B$304&lt;=$B15+1/86400)*('Reservas'!$C$5:$C$304&gt;$B15+1/86400)*ROW('Reservas'!$D$5:$D$304))))&amp;IF(INDEX('Reservas'!$F$1:$F$304,SUMPRODUCT(MAX(('Reservas'!$D$5:$D$304=$C$4)*('Reservas'!$A$5:$A$304=D$7)*('Reservas'!$B$5:$B$304&lt;=$B15+1/86400)*('Reservas'!$C$5:$C$304&gt;$B15+1/86400)*ROW('Reservas'!$D$5:$D$304))))="",""," – "&amp;INDEX('Reservas'!$F$1:$F$304,SUMPRODUCT(MAX(('Reservas'!$D$5:$D$304=$C$4)*('Reservas'!$A$5:$A$304=D$7)*('Reservas'!$B$5:$B$304&lt;=$B15+1/86400)*('Reservas'!$C$5:$C$304&gt;$B15+1/86400)*ROW('Reservas'!$D$5:$D$304))))))))</f>
        <v/>
      </c>
      <c r="E15" s="22">
        <f>IF($C$4="","",IF(SUMPRODUCT(('Reservas'!$D$5:$D$304=$C$4)*('Reservas'!$A$5:$A$304=E$7)*('Reservas'!$B$5:$B$304&lt;=$B15+1/86400)*('Reservas'!$C$5:$C$304&gt;$B15+1/86400))=0,"",IF(SUMPRODUCT(('Reservas'!$D$5:$D$304=$C$4)*('Reservas'!$A$5:$A$304=E$7)*('Reservas'!$B$5:$B$304&lt;=$B15+1/86400)*('Reservas'!$C$5:$C$304&gt;$B15+1/86400))&gt;1,"⚠ CONFLICTO",INDEX('Reservas'!$E$1:$E$304,SUMPRODUCT(MAX(('Reservas'!$D$5:$D$304=$C$4)*('Reservas'!$A$5:$A$304=E$7)*('Reservas'!$B$5:$B$304&lt;=$B15+1/86400)*('Reservas'!$C$5:$C$304&gt;$B15+1/86400)*ROW('Reservas'!$D$5:$D$304))))&amp;IF(INDEX('Reservas'!$F$1:$F$304,SUMPRODUCT(MAX(('Reservas'!$D$5:$D$304=$C$4)*('Reservas'!$A$5:$A$304=E$7)*('Reservas'!$B$5:$B$304&lt;=$B15+1/86400)*('Reservas'!$C$5:$C$304&gt;$B15+1/86400)*ROW('Reservas'!$D$5:$D$304))))="",""," – "&amp;INDEX('Reservas'!$F$1:$F$304,SUMPRODUCT(MAX(('Reservas'!$D$5:$D$304=$C$4)*('Reservas'!$A$5:$A$304=E$7)*('Reservas'!$B$5:$B$304&lt;=$B15+1/86400)*('Reservas'!$C$5:$C$304&gt;$B15+1/86400)*ROW('Reservas'!$D$5:$D$304))))))))</f>
        <v/>
      </c>
      <c r="F15" s="22">
        <f>IF($C$4="","",IF(SUMPRODUCT(('Reservas'!$D$5:$D$304=$C$4)*('Reservas'!$A$5:$A$304=F$7)*('Reservas'!$B$5:$B$304&lt;=$B15+1/86400)*('Reservas'!$C$5:$C$304&gt;$B15+1/86400))=0,"",IF(SUMPRODUCT(('Reservas'!$D$5:$D$304=$C$4)*('Reservas'!$A$5:$A$304=F$7)*('Reservas'!$B$5:$B$304&lt;=$B15+1/86400)*('Reservas'!$C$5:$C$304&gt;$B15+1/86400))&gt;1,"⚠ CONFLICTO",INDEX('Reservas'!$E$1:$E$304,SUMPRODUCT(MAX(('Reservas'!$D$5:$D$304=$C$4)*('Reservas'!$A$5:$A$304=F$7)*('Reservas'!$B$5:$B$304&lt;=$B15+1/86400)*('Reservas'!$C$5:$C$304&gt;$B15+1/86400)*ROW('Reservas'!$D$5:$D$304))))&amp;IF(INDEX('Reservas'!$F$1:$F$304,SUMPRODUCT(MAX(('Reservas'!$D$5:$D$304=$C$4)*('Reservas'!$A$5:$A$304=F$7)*('Reservas'!$B$5:$B$304&lt;=$B15+1/86400)*('Reservas'!$C$5:$C$304&gt;$B15+1/86400)*ROW('Reservas'!$D$5:$D$304))))="",""," – "&amp;INDEX('Reservas'!$F$1:$F$304,SUMPRODUCT(MAX(('Reservas'!$D$5:$D$304=$C$4)*('Reservas'!$A$5:$A$304=F$7)*('Reservas'!$B$5:$B$304&lt;=$B15+1/86400)*('Reservas'!$C$5:$C$304&gt;$B15+1/86400)*ROW('Reservas'!$D$5:$D$304))))))))</f>
        <v/>
      </c>
      <c r="G15" s="22">
        <f>IF($C$4="","",IF(SUMPRODUCT(('Reservas'!$D$5:$D$304=$C$4)*('Reservas'!$A$5:$A$304=G$7)*('Reservas'!$B$5:$B$304&lt;=$B15+1/86400)*('Reservas'!$C$5:$C$304&gt;$B15+1/86400))=0,"",IF(SUMPRODUCT(('Reservas'!$D$5:$D$304=$C$4)*('Reservas'!$A$5:$A$304=G$7)*('Reservas'!$B$5:$B$304&lt;=$B15+1/86400)*('Reservas'!$C$5:$C$304&gt;$B15+1/86400))&gt;1,"⚠ CONFLICTO",INDEX('Reservas'!$E$1:$E$304,SUMPRODUCT(MAX(('Reservas'!$D$5:$D$304=$C$4)*('Reservas'!$A$5:$A$304=G$7)*('Reservas'!$B$5:$B$304&lt;=$B15+1/86400)*('Reservas'!$C$5:$C$304&gt;$B15+1/86400)*ROW('Reservas'!$D$5:$D$304))))&amp;IF(INDEX('Reservas'!$F$1:$F$304,SUMPRODUCT(MAX(('Reservas'!$D$5:$D$304=$C$4)*('Reservas'!$A$5:$A$304=G$7)*('Reservas'!$B$5:$B$304&lt;=$B15+1/86400)*('Reservas'!$C$5:$C$304&gt;$B15+1/86400)*ROW('Reservas'!$D$5:$D$304))))="",""," – "&amp;INDEX('Reservas'!$F$1:$F$304,SUMPRODUCT(MAX(('Reservas'!$D$5:$D$304=$C$4)*('Reservas'!$A$5:$A$304=G$7)*('Reservas'!$B$5:$B$304&lt;=$B15+1/86400)*('Reservas'!$C$5:$C$304&gt;$B15+1/86400)*ROW('Reservas'!$D$5:$D$304))))))))</f>
        <v/>
      </c>
      <c r="H15" s="23">
        <f>IF($C$4="","",IF(SUMPRODUCT(('Reservas'!$D$5:$D$304=$C$4)*('Reservas'!$A$5:$A$304=H$7)*('Reservas'!$B$5:$B$304&lt;=$B15+1/86400)*('Reservas'!$C$5:$C$304&gt;$B15+1/86400))=0,"",IF(SUMPRODUCT(('Reservas'!$D$5:$D$304=$C$4)*('Reservas'!$A$5:$A$304=H$7)*('Reservas'!$B$5:$B$304&lt;=$B15+1/86400)*('Reservas'!$C$5:$C$304&gt;$B15+1/86400))&gt;1,"⚠ CONFLICTO",INDEX('Reservas'!$E$1:$E$304,SUMPRODUCT(MAX(('Reservas'!$D$5:$D$304=$C$4)*('Reservas'!$A$5:$A$304=H$7)*('Reservas'!$B$5:$B$304&lt;=$B15+1/86400)*('Reservas'!$C$5:$C$304&gt;$B15+1/86400)*ROW('Reservas'!$D$5:$D$304))))&amp;IF(INDEX('Reservas'!$F$1:$F$304,SUMPRODUCT(MAX(('Reservas'!$D$5:$D$304=$C$4)*('Reservas'!$A$5:$A$304=H$7)*('Reservas'!$B$5:$B$304&lt;=$B15+1/86400)*('Reservas'!$C$5:$C$304&gt;$B15+1/86400)*ROW('Reservas'!$D$5:$D$304))))="",""," – "&amp;INDEX('Reservas'!$F$1:$F$304,SUMPRODUCT(MAX(('Reservas'!$D$5:$D$304=$C$4)*('Reservas'!$A$5:$A$304=H$7)*('Reservas'!$B$5:$B$304&lt;=$B15+1/86400)*('Reservas'!$C$5:$C$304&gt;$B15+1/86400)*ROW('Reservas'!$D$5:$D$304))))))))</f>
        <v/>
      </c>
      <c r="I15" s="23">
        <f>IF($C$4="","",IF(SUMPRODUCT(('Reservas'!$D$5:$D$304=$C$4)*('Reservas'!$A$5:$A$304=I$7)*('Reservas'!$B$5:$B$304&lt;=$B15+1/86400)*('Reservas'!$C$5:$C$304&gt;$B15+1/86400))=0,"",IF(SUMPRODUCT(('Reservas'!$D$5:$D$304=$C$4)*('Reservas'!$A$5:$A$304=I$7)*('Reservas'!$B$5:$B$304&lt;=$B15+1/86400)*('Reservas'!$C$5:$C$304&gt;$B15+1/86400))&gt;1,"⚠ CONFLICTO",INDEX('Reservas'!$E$1:$E$304,SUMPRODUCT(MAX(('Reservas'!$D$5:$D$304=$C$4)*('Reservas'!$A$5:$A$304=I$7)*('Reservas'!$B$5:$B$304&lt;=$B15+1/86400)*('Reservas'!$C$5:$C$304&gt;$B15+1/86400)*ROW('Reservas'!$D$5:$D$304))))&amp;IF(INDEX('Reservas'!$F$1:$F$304,SUMPRODUCT(MAX(('Reservas'!$D$5:$D$304=$C$4)*('Reservas'!$A$5:$A$304=I$7)*('Reservas'!$B$5:$B$304&lt;=$B15+1/86400)*('Reservas'!$C$5:$C$304&gt;$B15+1/86400)*ROW('Reservas'!$D$5:$D$304))))="",""," – "&amp;INDEX('Reservas'!$F$1:$F$304,SUMPRODUCT(MAX(('Reservas'!$D$5:$D$304=$C$4)*('Reservas'!$A$5:$A$304=I$7)*('Reservas'!$B$5:$B$304&lt;=$B15+1/86400)*('Reservas'!$C$5:$C$304&gt;$B15+1/86400)*ROW('Reservas'!$D$5:$D$304))))))))</f>
        <v/>
      </c>
    </row>
    <row r="16">
      <c r="B16" s="21" t="n">
        <v>0.4583333333333333</v>
      </c>
      <c r="C16" s="22">
        <f>IF($C$4="","",IF(SUMPRODUCT(('Reservas'!$D$5:$D$304=$C$4)*('Reservas'!$A$5:$A$304=C$7)*('Reservas'!$B$5:$B$304&lt;=$B16+1/86400)*('Reservas'!$C$5:$C$304&gt;$B16+1/86400))=0,"",IF(SUMPRODUCT(('Reservas'!$D$5:$D$304=$C$4)*('Reservas'!$A$5:$A$304=C$7)*('Reservas'!$B$5:$B$304&lt;=$B16+1/86400)*('Reservas'!$C$5:$C$304&gt;$B16+1/86400))&gt;1,"⚠ CONFLICTO",INDEX('Reservas'!$E$1:$E$304,SUMPRODUCT(MAX(('Reservas'!$D$5:$D$304=$C$4)*('Reservas'!$A$5:$A$304=C$7)*('Reservas'!$B$5:$B$304&lt;=$B16+1/86400)*('Reservas'!$C$5:$C$304&gt;$B16+1/86400)*ROW('Reservas'!$D$5:$D$304))))&amp;IF(INDEX('Reservas'!$F$1:$F$304,SUMPRODUCT(MAX(('Reservas'!$D$5:$D$304=$C$4)*('Reservas'!$A$5:$A$304=C$7)*('Reservas'!$B$5:$B$304&lt;=$B16+1/86400)*('Reservas'!$C$5:$C$304&gt;$B16+1/86400)*ROW('Reservas'!$D$5:$D$304))))="",""," – "&amp;INDEX('Reservas'!$F$1:$F$304,SUMPRODUCT(MAX(('Reservas'!$D$5:$D$304=$C$4)*('Reservas'!$A$5:$A$304=C$7)*('Reservas'!$B$5:$B$304&lt;=$B16+1/86400)*('Reservas'!$C$5:$C$304&gt;$B16+1/86400)*ROW('Reservas'!$D$5:$D$304))))))))</f>
        <v/>
      </c>
      <c r="D16" s="22">
        <f>IF($C$4="","",IF(SUMPRODUCT(('Reservas'!$D$5:$D$304=$C$4)*('Reservas'!$A$5:$A$304=D$7)*('Reservas'!$B$5:$B$304&lt;=$B16+1/86400)*('Reservas'!$C$5:$C$304&gt;$B16+1/86400))=0,"",IF(SUMPRODUCT(('Reservas'!$D$5:$D$304=$C$4)*('Reservas'!$A$5:$A$304=D$7)*('Reservas'!$B$5:$B$304&lt;=$B16+1/86400)*('Reservas'!$C$5:$C$304&gt;$B16+1/86400))&gt;1,"⚠ CONFLICTO",INDEX('Reservas'!$E$1:$E$304,SUMPRODUCT(MAX(('Reservas'!$D$5:$D$304=$C$4)*('Reservas'!$A$5:$A$304=D$7)*('Reservas'!$B$5:$B$304&lt;=$B16+1/86400)*('Reservas'!$C$5:$C$304&gt;$B16+1/86400)*ROW('Reservas'!$D$5:$D$304))))&amp;IF(INDEX('Reservas'!$F$1:$F$304,SUMPRODUCT(MAX(('Reservas'!$D$5:$D$304=$C$4)*('Reservas'!$A$5:$A$304=D$7)*('Reservas'!$B$5:$B$304&lt;=$B16+1/86400)*('Reservas'!$C$5:$C$304&gt;$B16+1/86400)*ROW('Reservas'!$D$5:$D$304))))="",""," – "&amp;INDEX('Reservas'!$F$1:$F$304,SUMPRODUCT(MAX(('Reservas'!$D$5:$D$304=$C$4)*('Reservas'!$A$5:$A$304=D$7)*('Reservas'!$B$5:$B$304&lt;=$B16+1/86400)*('Reservas'!$C$5:$C$304&gt;$B16+1/86400)*ROW('Reservas'!$D$5:$D$304))))))))</f>
        <v/>
      </c>
      <c r="E16" s="22">
        <f>IF($C$4="","",IF(SUMPRODUCT(('Reservas'!$D$5:$D$304=$C$4)*('Reservas'!$A$5:$A$304=E$7)*('Reservas'!$B$5:$B$304&lt;=$B16+1/86400)*('Reservas'!$C$5:$C$304&gt;$B16+1/86400))=0,"",IF(SUMPRODUCT(('Reservas'!$D$5:$D$304=$C$4)*('Reservas'!$A$5:$A$304=E$7)*('Reservas'!$B$5:$B$304&lt;=$B16+1/86400)*('Reservas'!$C$5:$C$304&gt;$B16+1/86400))&gt;1,"⚠ CONFLICTO",INDEX('Reservas'!$E$1:$E$304,SUMPRODUCT(MAX(('Reservas'!$D$5:$D$304=$C$4)*('Reservas'!$A$5:$A$304=E$7)*('Reservas'!$B$5:$B$304&lt;=$B16+1/86400)*('Reservas'!$C$5:$C$304&gt;$B16+1/86400)*ROW('Reservas'!$D$5:$D$304))))&amp;IF(INDEX('Reservas'!$F$1:$F$304,SUMPRODUCT(MAX(('Reservas'!$D$5:$D$304=$C$4)*('Reservas'!$A$5:$A$304=E$7)*('Reservas'!$B$5:$B$304&lt;=$B16+1/86400)*('Reservas'!$C$5:$C$304&gt;$B16+1/86400)*ROW('Reservas'!$D$5:$D$304))))="",""," – "&amp;INDEX('Reservas'!$F$1:$F$304,SUMPRODUCT(MAX(('Reservas'!$D$5:$D$304=$C$4)*('Reservas'!$A$5:$A$304=E$7)*('Reservas'!$B$5:$B$304&lt;=$B16+1/86400)*('Reservas'!$C$5:$C$304&gt;$B16+1/86400)*ROW('Reservas'!$D$5:$D$304))))))))</f>
        <v/>
      </c>
      <c r="F16" s="22">
        <f>IF($C$4="","",IF(SUMPRODUCT(('Reservas'!$D$5:$D$304=$C$4)*('Reservas'!$A$5:$A$304=F$7)*('Reservas'!$B$5:$B$304&lt;=$B16+1/86400)*('Reservas'!$C$5:$C$304&gt;$B16+1/86400))=0,"",IF(SUMPRODUCT(('Reservas'!$D$5:$D$304=$C$4)*('Reservas'!$A$5:$A$304=F$7)*('Reservas'!$B$5:$B$304&lt;=$B16+1/86400)*('Reservas'!$C$5:$C$304&gt;$B16+1/86400))&gt;1,"⚠ CONFLICTO",INDEX('Reservas'!$E$1:$E$304,SUMPRODUCT(MAX(('Reservas'!$D$5:$D$304=$C$4)*('Reservas'!$A$5:$A$304=F$7)*('Reservas'!$B$5:$B$304&lt;=$B16+1/86400)*('Reservas'!$C$5:$C$304&gt;$B16+1/86400)*ROW('Reservas'!$D$5:$D$304))))&amp;IF(INDEX('Reservas'!$F$1:$F$304,SUMPRODUCT(MAX(('Reservas'!$D$5:$D$304=$C$4)*('Reservas'!$A$5:$A$304=F$7)*('Reservas'!$B$5:$B$304&lt;=$B16+1/86400)*('Reservas'!$C$5:$C$304&gt;$B16+1/86400)*ROW('Reservas'!$D$5:$D$304))))="",""," – "&amp;INDEX('Reservas'!$F$1:$F$304,SUMPRODUCT(MAX(('Reservas'!$D$5:$D$304=$C$4)*('Reservas'!$A$5:$A$304=F$7)*('Reservas'!$B$5:$B$304&lt;=$B16+1/86400)*('Reservas'!$C$5:$C$304&gt;$B16+1/86400)*ROW('Reservas'!$D$5:$D$304))))))))</f>
        <v/>
      </c>
      <c r="G16" s="22">
        <f>IF($C$4="","",IF(SUMPRODUCT(('Reservas'!$D$5:$D$304=$C$4)*('Reservas'!$A$5:$A$304=G$7)*('Reservas'!$B$5:$B$304&lt;=$B16+1/86400)*('Reservas'!$C$5:$C$304&gt;$B16+1/86400))=0,"",IF(SUMPRODUCT(('Reservas'!$D$5:$D$304=$C$4)*('Reservas'!$A$5:$A$304=G$7)*('Reservas'!$B$5:$B$304&lt;=$B16+1/86400)*('Reservas'!$C$5:$C$304&gt;$B16+1/86400))&gt;1,"⚠ CONFLICTO",INDEX('Reservas'!$E$1:$E$304,SUMPRODUCT(MAX(('Reservas'!$D$5:$D$304=$C$4)*('Reservas'!$A$5:$A$304=G$7)*('Reservas'!$B$5:$B$304&lt;=$B16+1/86400)*('Reservas'!$C$5:$C$304&gt;$B16+1/86400)*ROW('Reservas'!$D$5:$D$304))))&amp;IF(INDEX('Reservas'!$F$1:$F$304,SUMPRODUCT(MAX(('Reservas'!$D$5:$D$304=$C$4)*('Reservas'!$A$5:$A$304=G$7)*('Reservas'!$B$5:$B$304&lt;=$B16+1/86400)*('Reservas'!$C$5:$C$304&gt;$B16+1/86400)*ROW('Reservas'!$D$5:$D$304))))="",""," – "&amp;INDEX('Reservas'!$F$1:$F$304,SUMPRODUCT(MAX(('Reservas'!$D$5:$D$304=$C$4)*('Reservas'!$A$5:$A$304=G$7)*('Reservas'!$B$5:$B$304&lt;=$B16+1/86400)*('Reservas'!$C$5:$C$304&gt;$B16+1/86400)*ROW('Reservas'!$D$5:$D$304))))))))</f>
        <v/>
      </c>
      <c r="H16" s="23">
        <f>IF($C$4="","",IF(SUMPRODUCT(('Reservas'!$D$5:$D$304=$C$4)*('Reservas'!$A$5:$A$304=H$7)*('Reservas'!$B$5:$B$304&lt;=$B16+1/86400)*('Reservas'!$C$5:$C$304&gt;$B16+1/86400))=0,"",IF(SUMPRODUCT(('Reservas'!$D$5:$D$304=$C$4)*('Reservas'!$A$5:$A$304=H$7)*('Reservas'!$B$5:$B$304&lt;=$B16+1/86400)*('Reservas'!$C$5:$C$304&gt;$B16+1/86400))&gt;1,"⚠ CONFLICTO",INDEX('Reservas'!$E$1:$E$304,SUMPRODUCT(MAX(('Reservas'!$D$5:$D$304=$C$4)*('Reservas'!$A$5:$A$304=H$7)*('Reservas'!$B$5:$B$304&lt;=$B16+1/86400)*('Reservas'!$C$5:$C$304&gt;$B16+1/86400)*ROW('Reservas'!$D$5:$D$304))))&amp;IF(INDEX('Reservas'!$F$1:$F$304,SUMPRODUCT(MAX(('Reservas'!$D$5:$D$304=$C$4)*('Reservas'!$A$5:$A$304=H$7)*('Reservas'!$B$5:$B$304&lt;=$B16+1/86400)*('Reservas'!$C$5:$C$304&gt;$B16+1/86400)*ROW('Reservas'!$D$5:$D$304))))="",""," – "&amp;INDEX('Reservas'!$F$1:$F$304,SUMPRODUCT(MAX(('Reservas'!$D$5:$D$304=$C$4)*('Reservas'!$A$5:$A$304=H$7)*('Reservas'!$B$5:$B$304&lt;=$B16+1/86400)*('Reservas'!$C$5:$C$304&gt;$B16+1/86400)*ROW('Reservas'!$D$5:$D$304))))))))</f>
        <v/>
      </c>
      <c r="I16" s="23">
        <f>IF($C$4="","",IF(SUMPRODUCT(('Reservas'!$D$5:$D$304=$C$4)*('Reservas'!$A$5:$A$304=I$7)*('Reservas'!$B$5:$B$304&lt;=$B16+1/86400)*('Reservas'!$C$5:$C$304&gt;$B16+1/86400))=0,"",IF(SUMPRODUCT(('Reservas'!$D$5:$D$304=$C$4)*('Reservas'!$A$5:$A$304=I$7)*('Reservas'!$B$5:$B$304&lt;=$B16+1/86400)*('Reservas'!$C$5:$C$304&gt;$B16+1/86400))&gt;1,"⚠ CONFLICTO",INDEX('Reservas'!$E$1:$E$304,SUMPRODUCT(MAX(('Reservas'!$D$5:$D$304=$C$4)*('Reservas'!$A$5:$A$304=I$7)*('Reservas'!$B$5:$B$304&lt;=$B16+1/86400)*('Reservas'!$C$5:$C$304&gt;$B16+1/86400)*ROW('Reservas'!$D$5:$D$304))))&amp;IF(INDEX('Reservas'!$F$1:$F$304,SUMPRODUCT(MAX(('Reservas'!$D$5:$D$304=$C$4)*('Reservas'!$A$5:$A$304=I$7)*('Reservas'!$B$5:$B$304&lt;=$B16+1/86400)*('Reservas'!$C$5:$C$304&gt;$B16+1/86400)*ROW('Reservas'!$D$5:$D$304))))="",""," – "&amp;INDEX('Reservas'!$F$1:$F$304,SUMPRODUCT(MAX(('Reservas'!$D$5:$D$304=$C$4)*('Reservas'!$A$5:$A$304=I$7)*('Reservas'!$B$5:$B$304&lt;=$B16+1/86400)*('Reservas'!$C$5:$C$304&gt;$B16+1/86400)*ROW('Reservas'!$D$5:$D$304))))))))</f>
        <v/>
      </c>
    </row>
    <row r="17">
      <c r="B17" s="24" t="n">
        <v>0.4791666666666667</v>
      </c>
      <c r="C17" s="22">
        <f>IF($C$4="","",IF(SUMPRODUCT(('Reservas'!$D$5:$D$304=$C$4)*('Reservas'!$A$5:$A$304=C$7)*('Reservas'!$B$5:$B$304&lt;=$B17+1/86400)*('Reservas'!$C$5:$C$304&gt;$B17+1/86400))=0,"",IF(SUMPRODUCT(('Reservas'!$D$5:$D$304=$C$4)*('Reservas'!$A$5:$A$304=C$7)*('Reservas'!$B$5:$B$304&lt;=$B17+1/86400)*('Reservas'!$C$5:$C$304&gt;$B17+1/86400))&gt;1,"⚠ CONFLICTO",INDEX('Reservas'!$E$1:$E$304,SUMPRODUCT(MAX(('Reservas'!$D$5:$D$304=$C$4)*('Reservas'!$A$5:$A$304=C$7)*('Reservas'!$B$5:$B$304&lt;=$B17+1/86400)*('Reservas'!$C$5:$C$304&gt;$B17+1/86400)*ROW('Reservas'!$D$5:$D$304))))&amp;IF(INDEX('Reservas'!$F$1:$F$304,SUMPRODUCT(MAX(('Reservas'!$D$5:$D$304=$C$4)*('Reservas'!$A$5:$A$304=C$7)*('Reservas'!$B$5:$B$304&lt;=$B17+1/86400)*('Reservas'!$C$5:$C$304&gt;$B17+1/86400)*ROW('Reservas'!$D$5:$D$304))))="",""," – "&amp;INDEX('Reservas'!$F$1:$F$304,SUMPRODUCT(MAX(('Reservas'!$D$5:$D$304=$C$4)*('Reservas'!$A$5:$A$304=C$7)*('Reservas'!$B$5:$B$304&lt;=$B17+1/86400)*('Reservas'!$C$5:$C$304&gt;$B17+1/86400)*ROW('Reservas'!$D$5:$D$304))))))))</f>
        <v/>
      </c>
      <c r="D17" s="22">
        <f>IF($C$4="","",IF(SUMPRODUCT(('Reservas'!$D$5:$D$304=$C$4)*('Reservas'!$A$5:$A$304=D$7)*('Reservas'!$B$5:$B$304&lt;=$B17+1/86400)*('Reservas'!$C$5:$C$304&gt;$B17+1/86400))=0,"",IF(SUMPRODUCT(('Reservas'!$D$5:$D$304=$C$4)*('Reservas'!$A$5:$A$304=D$7)*('Reservas'!$B$5:$B$304&lt;=$B17+1/86400)*('Reservas'!$C$5:$C$304&gt;$B17+1/86400))&gt;1,"⚠ CONFLICTO",INDEX('Reservas'!$E$1:$E$304,SUMPRODUCT(MAX(('Reservas'!$D$5:$D$304=$C$4)*('Reservas'!$A$5:$A$304=D$7)*('Reservas'!$B$5:$B$304&lt;=$B17+1/86400)*('Reservas'!$C$5:$C$304&gt;$B17+1/86400)*ROW('Reservas'!$D$5:$D$304))))&amp;IF(INDEX('Reservas'!$F$1:$F$304,SUMPRODUCT(MAX(('Reservas'!$D$5:$D$304=$C$4)*('Reservas'!$A$5:$A$304=D$7)*('Reservas'!$B$5:$B$304&lt;=$B17+1/86400)*('Reservas'!$C$5:$C$304&gt;$B17+1/86400)*ROW('Reservas'!$D$5:$D$304))))="",""," – "&amp;INDEX('Reservas'!$F$1:$F$304,SUMPRODUCT(MAX(('Reservas'!$D$5:$D$304=$C$4)*('Reservas'!$A$5:$A$304=D$7)*('Reservas'!$B$5:$B$304&lt;=$B17+1/86400)*('Reservas'!$C$5:$C$304&gt;$B17+1/86400)*ROW('Reservas'!$D$5:$D$304))))))))</f>
        <v/>
      </c>
      <c r="E17" s="22">
        <f>IF($C$4="","",IF(SUMPRODUCT(('Reservas'!$D$5:$D$304=$C$4)*('Reservas'!$A$5:$A$304=E$7)*('Reservas'!$B$5:$B$304&lt;=$B17+1/86400)*('Reservas'!$C$5:$C$304&gt;$B17+1/86400))=0,"",IF(SUMPRODUCT(('Reservas'!$D$5:$D$304=$C$4)*('Reservas'!$A$5:$A$304=E$7)*('Reservas'!$B$5:$B$304&lt;=$B17+1/86400)*('Reservas'!$C$5:$C$304&gt;$B17+1/86400))&gt;1,"⚠ CONFLICTO",INDEX('Reservas'!$E$1:$E$304,SUMPRODUCT(MAX(('Reservas'!$D$5:$D$304=$C$4)*('Reservas'!$A$5:$A$304=E$7)*('Reservas'!$B$5:$B$304&lt;=$B17+1/86400)*('Reservas'!$C$5:$C$304&gt;$B17+1/86400)*ROW('Reservas'!$D$5:$D$304))))&amp;IF(INDEX('Reservas'!$F$1:$F$304,SUMPRODUCT(MAX(('Reservas'!$D$5:$D$304=$C$4)*('Reservas'!$A$5:$A$304=E$7)*('Reservas'!$B$5:$B$304&lt;=$B17+1/86400)*('Reservas'!$C$5:$C$304&gt;$B17+1/86400)*ROW('Reservas'!$D$5:$D$304))))="",""," – "&amp;INDEX('Reservas'!$F$1:$F$304,SUMPRODUCT(MAX(('Reservas'!$D$5:$D$304=$C$4)*('Reservas'!$A$5:$A$304=E$7)*('Reservas'!$B$5:$B$304&lt;=$B17+1/86400)*('Reservas'!$C$5:$C$304&gt;$B17+1/86400)*ROW('Reservas'!$D$5:$D$304))))))))</f>
        <v/>
      </c>
      <c r="F17" s="22">
        <f>IF($C$4="","",IF(SUMPRODUCT(('Reservas'!$D$5:$D$304=$C$4)*('Reservas'!$A$5:$A$304=F$7)*('Reservas'!$B$5:$B$304&lt;=$B17+1/86400)*('Reservas'!$C$5:$C$304&gt;$B17+1/86400))=0,"",IF(SUMPRODUCT(('Reservas'!$D$5:$D$304=$C$4)*('Reservas'!$A$5:$A$304=F$7)*('Reservas'!$B$5:$B$304&lt;=$B17+1/86400)*('Reservas'!$C$5:$C$304&gt;$B17+1/86400))&gt;1,"⚠ CONFLICTO",INDEX('Reservas'!$E$1:$E$304,SUMPRODUCT(MAX(('Reservas'!$D$5:$D$304=$C$4)*('Reservas'!$A$5:$A$304=F$7)*('Reservas'!$B$5:$B$304&lt;=$B17+1/86400)*('Reservas'!$C$5:$C$304&gt;$B17+1/86400)*ROW('Reservas'!$D$5:$D$304))))&amp;IF(INDEX('Reservas'!$F$1:$F$304,SUMPRODUCT(MAX(('Reservas'!$D$5:$D$304=$C$4)*('Reservas'!$A$5:$A$304=F$7)*('Reservas'!$B$5:$B$304&lt;=$B17+1/86400)*('Reservas'!$C$5:$C$304&gt;$B17+1/86400)*ROW('Reservas'!$D$5:$D$304))))="",""," – "&amp;INDEX('Reservas'!$F$1:$F$304,SUMPRODUCT(MAX(('Reservas'!$D$5:$D$304=$C$4)*('Reservas'!$A$5:$A$304=F$7)*('Reservas'!$B$5:$B$304&lt;=$B17+1/86400)*('Reservas'!$C$5:$C$304&gt;$B17+1/86400)*ROW('Reservas'!$D$5:$D$304))))))))</f>
        <v/>
      </c>
      <c r="G17" s="22">
        <f>IF($C$4="","",IF(SUMPRODUCT(('Reservas'!$D$5:$D$304=$C$4)*('Reservas'!$A$5:$A$304=G$7)*('Reservas'!$B$5:$B$304&lt;=$B17+1/86400)*('Reservas'!$C$5:$C$304&gt;$B17+1/86400))=0,"",IF(SUMPRODUCT(('Reservas'!$D$5:$D$304=$C$4)*('Reservas'!$A$5:$A$304=G$7)*('Reservas'!$B$5:$B$304&lt;=$B17+1/86400)*('Reservas'!$C$5:$C$304&gt;$B17+1/86400))&gt;1,"⚠ CONFLICTO",INDEX('Reservas'!$E$1:$E$304,SUMPRODUCT(MAX(('Reservas'!$D$5:$D$304=$C$4)*('Reservas'!$A$5:$A$304=G$7)*('Reservas'!$B$5:$B$304&lt;=$B17+1/86400)*('Reservas'!$C$5:$C$304&gt;$B17+1/86400)*ROW('Reservas'!$D$5:$D$304))))&amp;IF(INDEX('Reservas'!$F$1:$F$304,SUMPRODUCT(MAX(('Reservas'!$D$5:$D$304=$C$4)*('Reservas'!$A$5:$A$304=G$7)*('Reservas'!$B$5:$B$304&lt;=$B17+1/86400)*('Reservas'!$C$5:$C$304&gt;$B17+1/86400)*ROW('Reservas'!$D$5:$D$304))))="",""," – "&amp;INDEX('Reservas'!$F$1:$F$304,SUMPRODUCT(MAX(('Reservas'!$D$5:$D$304=$C$4)*('Reservas'!$A$5:$A$304=G$7)*('Reservas'!$B$5:$B$304&lt;=$B17+1/86400)*('Reservas'!$C$5:$C$304&gt;$B17+1/86400)*ROW('Reservas'!$D$5:$D$304))))))))</f>
        <v/>
      </c>
      <c r="H17" s="23">
        <f>IF($C$4="","",IF(SUMPRODUCT(('Reservas'!$D$5:$D$304=$C$4)*('Reservas'!$A$5:$A$304=H$7)*('Reservas'!$B$5:$B$304&lt;=$B17+1/86400)*('Reservas'!$C$5:$C$304&gt;$B17+1/86400))=0,"",IF(SUMPRODUCT(('Reservas'!$D$5:$D$304=$C$4)*('Reservas'!$A$5:$A$304=H$7)*('Reservas'!$B$5:$B$304&lt;=$B17+1/86400)*('Reservas'!$C$5:$C$304&gt;$B17+1/86400))&gt;1,"⚠ CONFLICTO",INDEX('Reservas'!$E$1:$E$304,SUMPRODUCT(MAX(('Reservas'!$D$5:$D$304=$C$4)*('Reservas'!$A$5:$A$304=H$7)*('Reservas'!$B$5:$B$304&lt;=$B17+1/86400)*('Reservas'!$C$5:$C$304&gt;$B17+1/86400)*ROW('Reservas'!$D$5:$D$304))))&amp;IF(INDEX('Reservas'!$F$1:$F$304,SUMPRODUCT(MAX(('Reservas'!$D$5:$D$304=$C$4)*('Reservas'!$A$5:$A$304=H$7)*('Reservas'!$B$5:$B$304&lt;=$B17+1/86400)*('Reservas'!$C$5:$C$304&gt;$B17+1/86400)*ROW('Reservas'!$D$5:$D$304))))="",""," – "&amp;INDEX('Reservas'!$F$1:$F$304,SUMPRODUCT(MAX(('Reservas'!$D$5:$D$304=$C$4)*('Reservas'!$A$5:$A$304=H$7)*('Reservas'!$B$5:$B$304&lt;=$B17+1/86400)*('Reservas'!$C$5:$C$304&gt;$B17+1/86400)*ROW('Reservas'!$D$5:$D$304))))))))</f>
        <v/>
      </c>
      <c r="I17" s="23">
        <f>IF($C$4="","",IF(SUMPRODUCT(('Reservas'!$D$5:$D$304=$C$4)*('Reservas'!$A$5:$A$304=I$7)*('Reservas'!$B$5:$B$304&lt;=$B17+1/86400)*('Reservas'!$C$5:$C$304&gt;$B17+1/86400))=0,"",IF(SUMPRODUCT(('Reservas'!$D$5:$D$304=$C$4)*('Reservas'!$A$5:$A$304=I$7)*('Reservas'!$B$5:$B$304&lt;=$B17+1/86400)*('Reservas'!$C$5:$C$304&gt;$B17+1/86400))&gt;1,"⚠ CONFLICTO",INDEX('Reservas'!$E$1:$E$304,SUMPRODUCT(MAX(('Reservas'!$D$5:$D$304=$C$4)*('Reservas'!$A$5:$A$304=I$7)*('Reservas'!$B$5:$B$304&lt;=$B17+1/86400)*('Reservas'!$C$5:$C$304&gt;$B17+1/86400)*ROW('Reservas'!$D$5:$D$304))))&amp;IF(INDEX('Reservas'!$F$1:$F$304,SUMPRODUCT(MAX(('Reservas'!$D$5:$D$304=$C$4)*('Reservas'!$A$5:$A$304=I$7)*('Reservas'!$B$5:$B$304&lt;=$B17+1/86400)*('Reservas'!$C$5:$C$304&gt;$B17+1/86400)*ROW('Reservas'!$D$5:$D$304))))="",""," – "&amp;INDEX('Reservas'!$F$1:$F$304,SUMPRODUCT(MAX(('Reservas'!$D$5:$D$304=$C$4)*('Reservas'!$A$5:$A$304=I$7)*('Reservas'!$B$5:$B$304&lt;=$B17+1/86400)*('Reservas'!$C$5:$C$304&gt;$B17+1/86400)*ROW('Reservas'!$D$5:$D$304))))))))</f>
        <v/>
      </c>
    </row>
    <row r="18">
      <c r="B18" s="21" t="n">
        <v>0.5</v>
      </c>
      <c r="C18" s="22">
        <f>IF($C$4="","",IF(SUMPRODUCT(('Reservas'!$D$5:$D$304=$C$4)*('Reservas'!$A$5:$A$304=C$7)*('Reservas'!$B$5:$B$304&lt;=$B18+1/86400)*('Reservas'!$C$5:$C$304&gt;$B18+1/86400))=0,"",IF(SUMPRODUCT(('Reservas'!$D$5:$D$304=$C$4)*('Reservas'!$A$5:$A$304=C$7)*('Reservas'!$B$5:$B$304&lt;=$B18+1/86400)*('Reservas'!$C$5:$C$304&gt;$B18+1/86400))&gt;1,"⚠ CONFLICTO",INDEX('Reservas'!$E$1:$E$304,SUMPRODUCT(MAX(('Reservas'!$D$5:$D$304=$C$4)*('Reservas'!$A$5:$A$304=C$7)*('Reservas'!$B$5:$B$304&lt;=$B18+1/86400)*('Reservas'!$C$5:$C$304&gt;$B18+1/86400)*ROW('Reservas'!$D$5:$D$304))))&amp;IF(INDEX('Reservas'!$F$1:$F$304,SUMPRODUCT(MAX(('Reservas'!$D$5:$D$304=$C$4)*('Reservas'!$A$5:$A$304=C$7)*('Reservas'!$B$5:$B$304&lt;=$B18+1/86400)*('Reservas'!$C$5:$C$304&gt;$B18+1/86400)*ROW('Reservas'!$D$5:$D$304))))="",""," – "&amp;INDEX('Reservas'!$F$1:$F$304,SUMPRODUCT(MAX(('Reservas'!$D$5:$D$304=$C$4)*('Reservas'!$A$5:$A$304=C$7)*('Reservas'!$B$5:$B$304&lt;=$B18+1/86400)*('Reservas'!$C$5:$C$304&gt;$B18+1/86400)*ROW('Reservas'!$D$5:$D$304))))))))</f>
        <v/>
      </c>
      <c r="D18" s="22">
        <f>IF($C$4="","",IF(SUMPRODUCT(('Reservas'!$D$5:$D$304=$C$4)*('Reservas'!$A$5:$A$304=D$7)*('Reservas'!$B$5:$B$304&lt;=$B18+1/86400)*('Reservas'!$C$5:$C$304&gt;$B18+1/86400))=0,"",IF(SUMPRODUCT(('Reservas'!$D$5:$D$304=$C$4)*('Reservas'!$A$5:$A$304=D$7)*('Reservas'!$B$5:$B$304&lt;=$B18+1/86400)*('Reservas'!$C$5:$C$304&gt;$B18+1/86400))&gt;1,"⚠ CONFLICTO",INDEX('Reservas'!$E$1:$E$304,SUMPRODUCT(MAX(('Reservas'!$D$5:$D$304=$C$4)*('Reservas'!$A$5:$A$304=D$7)*('Reservas'!$B$5:$B$304&lt;=$B18+1/86400)*('Reservas'!$C$5:$C$304&gt;$B18+1/86400)*ROW('Reservas'!$D$5:$D$304))))&amp;IF(INDEX('Reservas'!$F$1:$F$304,SUMPRODUCT(MAX(('Reservas'!$D$5:$D$304=$C$4)*('Reservas'!$A$5:$A$304=D$7)*('Reservas'!$B$5:$B$304&lt;=$B18+1/86400)*('Reservas'!$C$5:$C$304&gt;$B18+1/86400)*ROW('Reservas'!$D$5:$D$304))))="",""," – "&amp;INDEX('Reservas'!$F$1:$F$304,SUMPRODUCT(MAX(('Reservas'!$D$5:$D$304=$C$4)*('Reservas'!$A$5:$A$304=D$7)*('Reservas'!$B$5:$B$304&lt;=$B18+1/86400)*('Reservas'!$C$5:$C$304&gt;$B18+1/86400)*ROW('Reservas'!$D$5:$D$304))))))))</f>
        <v/>
      </c>
      <c r="E18" s="22">
        <f>IF($C$4="","",IF(SUMPRODUCT(('Reservas'!$D$5:$D$304=$C$4)*('Reservas'!$A$5:$A$304=E$7)*('Reservas'!$B$5:$B$304&lt;=$B18+1/86400)*('Reservas'!$C$5:$C$304&gt;$B18+1/86400))=0,"",IF(SUMPRODUCT(('Reservas'!$D$5:$D$304=$C$4)*('Reservas'!$A$5:$A$304=E$7)*('Reservas'!$B$5:$B$304&lt;=$B18+1/86400)*('Reservas'!$C$5:$C$304&gt;$B18+1/86400))&gt;1,"⚠ CONFLICTO",INDEX('Reservas'!$E$1:$E$304,SUMPRODUCT(MAX(('Reservas'!$D$5:$D$304=$C$4)*('Reservas'!$A$5:$A$304=E$7)*('Reservas'!$B$5:$B$304&lt;=$B18+1/86400)*('Reservas'!$C$5:$C$304&gt;$B18+1/86400)*ROW('Reservas'!$D$5:$D$304))))&amp;IF(INDEX('Reservas'!$F$1:$F$304,SUMPRODUCT(MAX(('Reservas'!$D$5:$D$304=$C$4)*('Reservas'!$A$5:$A$304=E$7)*('Reservas'!$B$5:$B$304&lt;=$B18+1/86400)*('Reservas'!$C$5:$C$304&gt;$B18+1/86400)*ROW('Reservas'!$D$5:$D$304))))="",""," – "&amp;INDEX('Reservas'!$F$1:$F$304,SUMPRODUCT(MAX(('Reservas'!$D$5:$D$304=$C$4)*('Reservas'!$A$5:$A$304=E$7)*('Reservas'!$B$5:$B$304&lt;=$B18+1/86400)*('Reservas'!$C$5:$C$304&gt;$B18+1/86400)*ROW('Reservas'!$D$5:$D$304))))))))</f>
        <v/>
      </c>
      <c r="F18" s="22">
        <f>IF($C$4="","",IF(SUMPRODUCT(('Reservas'!$D$5:$D$304=$C$4)*('Reservas'!$A$5:$A$304=F$7)*('Reservas'!$B$5:$B$304&lt;=$B18+1/86400)*('Reservas'!$C$5:$C$304&gt;$B18+1/86400))=0,"",IF(SUMPRODUCT(('Reservas'!$D$5:$D$304=$C$4)*('Reservas'!$A$5:$A$304=F$7)*('Reservas'!$B$5:$B$304&lt;=$B18+1/86400)*('Reservas'!$C$5:$C$304&gt;$B18+1/86400))&gt;1,"⚠ CONFLICTO",INDEX('Reservas'!$E$1:$E$304,SUMPRODUCT(MAX(('Reservas'!$D$5:$D$304=$C$4)*('Reservas'!$A$5:$A$304=F$7)*('Reservas'!$B$5:$B$304&lt;=$B18+1/86400)*('Reservas'!$C$5:$C$304&gt;$B18+1/86400)*ROW('Reservas'!$D$5:$D$304))))&amp;IF(INDEX('Reservas'!$F$1:$F$304,SUMPRODUCT(MAX(('Reservas'!$D$5:$D$304=$C$4)*('Reservas'!$A$5:$A$304=F$7)*('Reservas'!$B$5:$B$304&lt;=$B18+1/86400)*('Reservas'!$C$5:$C$304&gt;$B18+1/86400)*ROW('Reservas'!$D$5:$D$304))))="",""," – "&amp;INDEX('Reservas'!$F$1:$F$304,SUMPRODUCT(MAX(('Reservas'!$D$5:$D$304=$C$4)*('Reservas'!$A$5:$A$304=F$7)*('Reservas'!$B$5:$B$304&lt;=$B18+1/86400)*('Reservas'!$C$5:$C$304&gt;$B18+1/86400)*ROW('Reservas'!$D$5:$D$304))))))))</f>
        <v/>
      </c>
      <c r="G18" s="22">
        <f>IF($C$4="","",IF(SUMPRODUCT(('Reservas'!$D$5:$D$304=$C$4)*('Reservas'!$A$5:$A$304=G$7)*('Reservas'!$B$5:$B$304&lt;=$B18+1/86400)*('Reservas'!$C$5:$C$304&gt;$B18+1/86400))=0,"",IF(SUMPRODUCT(('Reservas'!$D$5:$D$304=$C$4)*('Reservas'!$A$5:$A$304=G$7)*('Reservas'!$B$5:$B$304&lt;=$B18+1/86400)*('Reservas'!$C$5:$C$304&gt;$B18+1/86400))&gt;1,"⚠ CONFLICTO",INDEX('Reservas'!$E$1:$E$304,SUMPRODUCT(MAX(('Reservas'!$D$5:$D$304=$C$4)*('Reservas'!$A$5:$A$304=G$7)*('Reservas'!$B$5:$B$304&lt;=$B18+1/86400)*('Reservas'!$C$5:$C$304&gt;$B18+1/86400)*ROW('Reservas'!$D$5:$D$304))))&amp;IF(INDEX('Reservas'!$F$1:$F$304,SUMPRODUCT(MAX(('Reservas'!$D$5:$D$304=$C$4)*('Reservas'!$A$5:$A$304=G$7)*('Reservas'!$B$5:$B$304&lt;=$B18+1/86400)*('Reservas'!$C$5:$C$304&gt;$B18+1/86400)*ROW('Reservas'!$D$5:$D$304))))="",""," – "&amp;INDEX('Reservas'!$F$1:$F$304,SUMPRODUCT(MAX(('Reservas'!$D$5:$D$304=$C$4)*('Reservas'!$A$5:$A$304=G$7)*('Reservas'!$B$5:$B$304&lt;=$B18+1/86400)*('Reservas'!$C$5:$C$304&gt;$B18+1/86400)*ROW('Reservas'!$D$5:$D$304))))))))</f>
        <v/>
      </c>
      <c r="H18" s="23">
        <f>IF($C$4="","",IF(SUMPRODUCT(('Reservas'!$D$5:$D$304=$C$4)*('Reservas'!$A$5:$A$304=H$7)*('Reservas'!$B$5:$B$304&lt;=$B18+1/86400)*('Reservas'!$C$5:$C$304&gt;$B18+1/86400))=0,"",IF(SUMPRODUCT(('Reservas'!$D$5:$D$304=$C$4)*('Reservas'!$A$5:$A$304=H$7)*('Reservas'!$B$5:$B$304&lt;=$B18+1/86400)*('Reservas'!$C$5:$C$304&gt;$B18+1/86400))&gt;1,"⚠ CONFLICTO",INDEX('Reservas'!$E$1:$E$304,SUMPRODUCT(MAX(('Reservas'!$D$5:$D$304=$C$4)*('Reservas'!$A$5:$A$304=H$7)*('Reservas'!$B$5:$B$304&lt;=$B18+1/86400)*('Reservas'!$C$5:$C$304&gt;$B18+1/86400)*ROW('Reservas'!$D$5:$D$304))))&amp;IF(INDEX('Reservas'!$F$1:$F$304,SUMPRODUCT(MAX(('Reservas'!$D$5:$D$304=$C$4)*('Reservas'!$A$5:$A$304=H$7)*('Reservas'!$B$5:$B$304&lt;=$B18+1/86400)*('Reservas'!$C$5:$C$304&gt;$B18+1/86400)*ROW('Reservas'!$D$5:$D$304))))="",""," – "&amp;INDEX('Reservas'!$F$1:$F$304,SUMPRODUCT(MAX(('Reservas'!$D$5:$D$304=$C$4)*('Reservas'!$A$5:$A$304=H$7)*('Reservas'!$B$5:$B$304&lt;=$B18+1/86400)*('Reservas'!$C$5:$C$304&gt;$B18+1/86400)*ROW('Reservas'!$D$5:$D$304))))))))</f>
        <v/>
      </c>
      <c r="I18" s="23">
        <f>IF($C$4="","",IF(SUMPRODUCT(('Reservas'!$D$5:$D$304=$C$4)*('Reservas'!$A$5:$A$304=I$7)*('Reservas'!$B$5:$B$304&lt;=$B18+1/86400)*('Reservas'!$C$5:$C$304&gt;$B18+1/86400))=0,"",IF(SUMPRODUCT(('Reservas'!$D$5:$D$304=$C$4)*('Reservas'!$A$5:$A$304=I$7)*('Reservas'!$B$5:$B$304&lt;=$B18+1/86400)*('Reservas'!$C$5:$C$304&gt;$B18+1/86400))&gt;1,"⚠ CONFLICTO",INDEX('Reservas'!$E$1:$E$304,SUMPRODUCT(MAX(('Reservas'!$D$5:$D$304=$C$4)*('Reservas'!$A$5:$A$304=I$7)*('Reservas'!$B$5:$B$304&lt;=$B18+1/86400)*('Reservas'!$C$5:$C$304&gt;$B18+1/86400)*ROW('Reservas'!$D$5:$D$304))))&amp;IF(INDEX('Reservas'!$F$1:$F$304,SUMPRODUCT(MAX(('Reservas'!$D$5:$D$304=$C$4)*('Reservas'!$A$5:$A$304=I$7)*('Reservas'!$B$5:$B$304&lt;=$B18+1/86400)*('Reservas'!$C$5:$C$304&gt;$B18+1/86400)*ROW('Reservas'!$D$5:$D$304))))="",""," – "&amp;INDEX('Reservas'!$F$1:$F$304,SUMPRODUCT(MAX(('Reservas'!$D$5:$D$304=$C$4)*('Reservas'!$A$5:$A$304=I$7)*('Reservas'!$B$5:$B$304&lt;=$B18+1/86400)*('Reservas'!$C$5:$C$304&gt;$B18+1/86400)*ROW('Reservas'!$D$5:$D$304))))))))</f>
        <v/>
      </c>
    </row>
    <row r="19">
      <c r="B19" s="24" t="n">
        <v>0.5208333333333334</v>
      </c>
      <c r="C19" s="22">
        <f>IF($C$4="","",IF(SUMPRODUCT(('Reservas'!$D$5:$D$304=$C$4)*('Reservas'!$A$5:$A$304=C$7)*('Reservas'!$B$5:$B$304&lt;=$B19+1/86400)*('Reservas'!$C$5:$C$304&gt;$B19+1/86400))=0,"",IF(SUMPRODUCT(('Reservas'!$D$5:$D$304=$C$4)*('Reservas'!$A$5:$A$304=C$7)*('Reservas'!$B$5:$B$304&lt;=$B19+1/86400)*('Reservas'!$C$5:$C$304&gt;$B19+1/86400))&gt;1,"⚠ CONFLICTO",INDEX('Reservas'!$E$1:$E$304,SUMPRODUCT(MAX(('Reservas'!$D$5:$D$304=$C$4)*('Reservas'!$A$5:$A$304=C$7)*('Reservas'!$B$5:$B$304&lt;=$B19+1/86400)*('Reservas'!$C$5:$C$304&gt;$B19+1/86400)*ROW('Reservas'!$D$5:$D$304))))&amp;IF(INDEX('Reservas'!$F$1:$F$304,SUMPRODUCT(MAX(('Reservas'!$D$5:$D$304=$C$4)*('Reservas'!$A$5:$A$304=C$7)*('Reservas'!$B$5:$B$304&lt;=$B19+1/86400)*('Reservas'!$C$5:$C$304&gt;$B19+1/86400)*ROW('Reservas'!$D$5:$D$304))))="",""," – "&amp;INDEX('Reservas'!$F$1:$F$304,SUMPRODUCT(MAX(('Reservas'!$D$5:$D$304=$C$4)*('Reservas'!$A$5:$A$304=C$7)*('Reservas'!$B$5:$B$304&lt;=$B19+1/86400)*('Reservas'!$C$5:$C$304&gt;$B19+1/86400)*ROW('Reservas'!$D$5:$D$304))))))))</f>
        <v/>
      </c>
      <c r="D19" s="22">
        <f>IF($C$4="","",IF(SUMPRODUCT(('Reservas'!$D$5:$D$304=$C$4)*('Reservas'!$A$5:$A$304=D$7)*('Reservas'!$B$5:$B$304&lt;=$B19+1/86400)*('Reservas'!$C$5:$C$304&gt;$B19+1/86400))=0,"",IF(SUMPRODUCT(('Reservas'!$D$5:$D$304=$C$4)*('Reservas'!$A$5:$A$304=D$7)*('Reservas'!$B$5:$B$304&lt;=$B19+1/86400)*('Reservas'!$C$5:$C$304&gt;$B19+1/86400))&gt;1,"⚠ CONFLICTO",INDEX('Reservas'!$E$1:$E$304,SUMPRODUCT(MAX(('Reservas'!$D$5:$D$304=$C$4)*('Reservas'!$A$5:$A$304=D$7)*('Reservas'!$B$5:$B$304&lt;=$B19+1/86400)*('Reservas'!$C$5:$C$304&gt;$B19+1/86400)*ROW('Reservas'!$D$5:$D$304))))&amp;IF(INDEX('Reservas'!$F$1:$F$304,SUMPRODUCT(MAX(('Reservas'!$D$5:$D$304=$C$4)*('Reservas'!$A$5:$A$304=D$7)*('Reservas'!$B$5:$B$304&lt;=$B19+1/86400)*('Reservas'!$C$5:$C$304&gt;$B19+1/86400)*ROW('Reservas'!$D$5:$D$304))))="",""," – "&amp;INDEX('Reservas'!$F$1:$F$304,SUMPRODUCT(MAX(('Reservas'!$D$5:$D$304=$C$4)*('Reservas'!$A$5:$A$304=D$7)*('Reservas'!$B$5:$B$304&lt;=$B19+1/86400)*('Reservas'!$C$5:$C$304&gt;$B19+1/86400)*ROW('Reservas'!$D$5:$D$304))))))))</f>
        <v/>
      </c>
      <c r="E19" s="22">
        <f>IF($C$4="","",IF(SUMPRODUCT(('Reservas'!$D$5:$D$304=$C$4)*('Reservas'!$A$5:$A$304=E$7)*('Reservas'!$B$5:$B$304&lt;=$B19+1/86400)*('Reservas'!$C$5:$C$304&gt;$B19+1/86400))=0,"",IF(SUMPRODUCT(('Reservas'!$D$5:$D$304=$C$4)*('Reservas'!$A$5:$A$304=E$7)*('Reservas'!$B$5:$B$304&lt;=$B19+1/86400)*('Reservas'!$C$5:$C$304&gt;$B19+1/86400))&gt;1,"⚠ CONFLICTO",INDEX('Reservas'!$E$1:$E$304,SUMPRODUCT(MAX(('Reservas'!$D$5:$D$304=$C$4)*('Reservas'!$A$5:$A$304=E$7)*('Reservas'!$B$5:$B$304&lt;=$B19+1/86400)*('Reservas'!$C$5:$C$304&gt;$B19+1/86400)*ROW('Reservas'!$D$5:$D$304))))&amp;IF(INDEX('Reservas'!$F$1:$F$304,SUMPRODUCT(MAX(('Reservas'!$D$5:$D$304=$C$4)*('Reservas'!$A$5:$A$304=E$7)*('Reservas'!$B$5:$B$304&lt;=$B19+1/86400)*('Reservas'!$C$5:$C$304&gt;$B19+1/86400)*ROW('Reservas'!$D$5:$D$304))))="",""," – "&amp;INDEX('Reservas'!$F$1:$F$304,SUMPRODUCT(MAX(('Reservas'!$D$5:$D$304=$C$4)*('Reservas'!$A$5:$A$304=E$7)*('Reservas'!$B$5:$B$304&lt;=$B19+1/86400)*('Reservas'!$C$5:$C$304&gt;$B19+1/86400)*ROW('Reservas'!$D$5:$D$304))))))))</f>
        <v/>
      </c>
      <c r="F19" s="22">
        <f>IF($C$4="","",IF(SUMPRODUCT(('Reservas'!$D$5:$D$304=$C$4)*('Reservas'!$A$5:$A$304=F$7)*('Reservas'!$B$5:$B$304&lt;=$B19+1/86400)*('Reservas'!$C$5:$C$304&gt;$B19+1/86400))=0,"",IF(SUMPRODUCT(('Reservas'!$D$5:$D$304=$C$4)*('Reservas'!$A$5:$A$304=F$7)*('Reservas'!$B$5:$B$304&lt;=$B19+1/86400)*('Reservas'!$C$5:$C$304&gt;$B19+1/86400))&gt;1,"⚠ CONFLICTO",INDEX('Reservas'!$E$1:$E$304,SUMPRODUCT(MAX(('Reservas'!$D$5:$D$304=$C$4)*('Reservas'!$A$5:$A$304=F$7)*('Reservas'!$B$5:$B$304&lt;=$B19+1/86400)*('Reservas'!$C$5:$C$304&gt;$B19+1/86400)*ROW('Reservas'!$D$5:$D$304))))&amp;IF(INDEX('Reservas'!$F$1:$F$304,SUMPRODUCT(MAX(('Reservas'!$D$5:$D$304=$C$4)*('Reservas'!$A$5:$A$304=F$7)*('Reservas'!$B$5:$B$304&lt;=$B19+1/86400)*('Reservas'!$C$5:$C$304&gt;$B19+1/86400)*ROW('Reservas'!$D$5:$D$304))))="",""," – "&amp;INDEX('Reservas'!$F$1:$F$304,SUMPRODUCT(MAX(('Reservas'!$D$5:$D$304=$C$4)*('Reservas'!$A$5:$A$304=F$7)*('Reservas'!$B$5:$B$304&lt;=$B19+1/86400)*('Reservas'!$C$5:$C$304&gt;$B19+1/86400)*ROW('Reservas'!$D$5:$D$304))))))))</f>
        <v/>
      </c>
      <c r="G19" s="22">
        <f>IF($C$4="","",IF(SUMPRODUCT(('Reservas'!$D$5:$D$304=$C$4)*('Reservas'!$A$5:$A$304=G$7)*('Reservas'!$B$5:$B$304&lt;=$B19+1/86400)*('Reservas'!$C$5:$C$304&gt;$B19+1/86400))=0,"",IF(SUMPRODUCT(('Reservas'!$D$5:$D$304=$C$4)*('Reservas'!$A$5:$A$304=G$7)*('Reservas'!$B$5:$B$304&lt;=$B19+1/86400)*('Reservas'!$C$5:$C$304&gt;$B19+1/86400))&gt;1,"⚠ CONFLICTO",INDEX('Reservas'!$E$1:$E$304,SUMPRODUCT(MAX(('Reservas'!$D$5:$D$304=$C$4)*('Reservas'!$A$5:$A$304=G$7)*('Reservas'!$B$5:$B$304&lt;=$B19+1/86400)*('Reservas'!$C$5:$C$304&gt;$B19+1/86400)*ROW('Reservas'!$D$5:$D$304))))&amp;IF(INDEX('Reservas'!$F$1:$F$304,SUMPRODUCT(MAX(('Reservas'!$D$5:$D$304=$C$4)*('Reservas'!$A$5:$A$304=G$7)*('Reservas'!$B$5:$B$304&lt;=$B19+1/86400)*('Reservas'!$C$5:$C$304&gt;$B19+1/86400)*ROW('Reservas'!$D$5:$D$304))))="",""," – "&amp;INDEX('Reservas'!$F$1:$F$304,SUMPRODUCT(MAX(('Reservas'!$D$5:$D$304=$C$4)*('Reservas'!$A$5:$A$304=G$7)*('Reservas'!$B$5:$B$304&lt;=$B19+1/86400)*('Reservas'!$C$5:$C$304&gt;$B19+1/86400)*ROW('Reservas'!$D$5:$D$304))))))))</f>
        <v/>
      </c>
      <c r="H19" s="23">
        <f>IF($C$4="","",IF(SUMPRODUCT(('Reservas'!$D$5:$D$304=$C$4)*('Reservas'!$A$5:$A$304=H$7)*('Reservas'!$B$5:$B$304&lt;=$B19+1/86400)*('Reservas'!$C$5:$C$304&gt;$B19+1/86400))=0,"",IF(SUMPRODUCT(('Reservas'!$D$5:$D$304=$C$4)*('Reservas'!$A$5:$A$304=H$7)*('Reservas'!$B$5:$B$304&lt;=$B19+1/86400)*('Reservas'!$C$5:$C$304&gt;$B19+1/86400))&gt;1,"⚠ CONFLICTO",INDEX('Reservas'!$E$1:$E$304,SUMPRODUCT(MAX(('Reservas'!$D$5:$D$304=$C$4)*('Reservas'!$A$5:$A$304=H$7)*('Reservas'!$B$5:$B$304&lt;=$B19+1/86400)*('Reservas'!$C$5:$C$304&gt;$B19+1/86400)*ROW('Reservas'!$D$5:$D$304))))&amp;IF(INDEX('Reservas'!$F$1:$F$304,SUMPRODUCT(MAX(('Reservas'!$D$5:$D$304=$C$4)*('Reservas'!$A$5:$A$304=H$7)*('Reservas'!$B$5:$B$304&lt;=$B19+1/86400)*('Reservas'!$C$5:$C$304&gt;$B19+1/86400)*ROW('Reservas'!$D$5:$D$304))))="",""," – "&amp;INDEX('Reservas'!$F$1:$F$304,SUMPRODUCT(MAX(('Reservas'!$D$5:$D$304=$C$4)*('Reservas'!$A$5:$A$304=H$7)*('Reservas'!$B$5:$B$304&lt;=$B19+1/86400)*('Reservas'!$C$5:$C$304&gt;$B19+1/86400)*ROW('Reservas'!$D$5:$D$304))))))))</f>
        <v/>
      </c>
      <c r="I19" s="23">
        <f>IF($C$4="","",IF(SUMPRODUCT(('Reservas'!$D$5:$D$304=$C$4)*('Reservas'!$A$5:$A$304=I$7)*('Reservas'!$B$5:$B$304&lt;=$B19+1/86400)*('Reservas'!$C$5:$C$304&gt;$B19+1/86400))=0,"",IF(SUMPRODUCT(('Reservas'!$D$5:$D$304=$C$4)*('Reservas'!$A$5:$A$304=I$7)*('Reservas'!$B$5:$B$304&lt;=$B19+1/86400)*('Reservas'!$C$5:$C$304&gt;$B19+1/86400))&gt;1,"⚠ CONFLICTO",INDEX('Reservas'!$E$1:$E$304,SUMPRODUCT(MAX(('Reservas'!$D$5:$D$304=$C$4)*('Reservas'!$A$5:$A$304=I$7)*('Reservas'!$B$5:$B$304&lt;=$B19+1/86400)*('Reservas'!$C$5:$C$304&gt;$B19+1/86400)*ROW('Reservas'!$D$5:$D$304))))&amp;IF(INDEX('Reservas'!$F$1:$F$304,SUMPRODUCT(MAX(('Reservas'!$D$5:$D$304=$C$4)*('Reservas'!$A$5:$A$304=I$7)*('Reservas'!$B$5:$B$304&lt;=$B19+1/86400)*('Reservas'!$C$5:$C$304&gt;$B19+1/86400)*ROW('Reservas'!$D$5:$D$304))))="",""," – "&amp;INDEX('Reservas'!$F$1:$F$304,SUMPRODUCT(MAX(('Reservas'!$D$5:$D$304=$C$4)*('Reservas'!$A$5:$A$304=I$7)*('Reservas'!$B$5:$B$304&lt;=$B19+1/86400)*('Reservas'!$C$5:$C$304&gt;$B19+1/86400)*ROW('Reservas'!$D$5:$D$304))))))))</f>
        <v/>
      </c>
    </row>
    <row r="20">
      <c r="B20" s="21" t="n">
        <v>0.5416666666666666</v>
      </c>
      <c r="C20" s="22">
        <f>IF($C$4="","",IF(SUMPRODUCT(('Reservas'!$D$5:$D$304=$C$4)*('Reservas'!$A$5:$A$304=C$7)*('Reservas'!$B$5:$B$304&lt;=$B20+1/86400)*('Reservas'!$C$5:$C$304&gt;$B20+1/86400))=0,"",IF(SUMPRODUCT(('Reservas'!$D$5:$D$304=$C$4)*('Reservas'!$A$5:$A$304=C$7)*('Reservas'!$B$5:$B$304&lt;=$B20+1/86400)*('Reservas'!$C$5:$C$304&gt;$B20+1/86400))&gt;1,"⚠ CONFLICTO",INDEX('Reservas'!$E$1:$E$304,SUMPRODUCT(MAX(('Reservas'!$D$5:$D$304=$C$4)*('Reservas'!$A$5:$A$304=C$7)*('Reservas'!$B$5:$B$304&lt;=$B20+1/86400)*('Reservas'!$C$5:$C$304&gt;$B20+1/86400)*ROW('Reservas'!$D$5:$D$304))))&amp;IF(INDEX('Reservas'!$F$1:$F$304,SUMPRODUCT(MAX(('Reservas'!$D$5:$D$304=$C$4)*('Reservas'!$A$5:$A$304=C$7)*('Reservas'!$B$5:$B$304&lt;=$B20+1/86400)*('Reservas'!$C$5:$C$304&gt;$B20+1/86400)*ROW('Reservas'!$D$5:$D$304))))="",""," – "&amp;INDEX('Reservas'!$F$1:$F$304,SUMPRODUCT(MAX(('Reservas'!$D$5:$D$304=$C$4)*('Reservas'!$A$5:$A$304=C$7)*('Reservas'!$B$5:$B$304&lt;=$B20+1/86400)*('Reservas'!$C$5:$C$304&gt;$B20+1/86400)*ROW('Reservas'!$D$5:$D$304))))))))</f>
        <v/>
      </c>
      <c r="D20" s="22">
        <f>IF($C$4="","",IF(SUMPRODUCT(('Reservas'!$D$5:$D$304=$C$4)*('Reservas'!$A$5:$A$304=D$7)*('Reservas'!$B$5:$B$304&lt;=$B20+1/86400)*('Reservas'!$C$5:$C$304&gt;$B20+1/86400))=0,"",IF(SUMPRODUCT(('Reservas'!$D$5:$D$304=$C$4)*('Reservas'!$A$5:$A$304=D$7)*('Reservas'!$B$5:$B$304&lt;=$B20+1/86400)*('Reservas'!$C$5:$C$304&gt;$B20+1/86400))&gt;1,"⚠ CONFLICTO",INDEX('Reservas'!$E$1:$E$304,SUMPRODUCT(MAX(('Reservas'!$D$5:$D$304=$C$4)*('Reservas'!$A$5:$A$304=D$7)*('Reservas'!$B$5:$B$304&lt;=$B20+1/86400)*('Reservas'!$C$5:$C$304&gt;$B20+1/86400)*ROW('Reservas'!$D$5:$D$304))))&amp;IF(INDEX('Reservas'!$F$1:$F$304,SUMPRODUCT(MAX(('Reservas'!$D$5:$D$304=$C$4)*('Reservas'!$A$5:$A$304=D$7)*('Reservas'!$B$5:$B$304&lt;=$B20+1/86400)*('Reservas'!$C$5:$C$304&gt;$B20+1/86400)*ROW('Reservas'!$D$5:$D$304))))="",""," – "&amp;INDEX('Reservas'!$F$1:$F$304,SUMPRODUCT(MAX(('Reservas'!$D$5:$D$304=$C$4)*('Reservas'!$A$5:$A$304=D$7)*('Reservas'!$B$5:$B$304&lt;=$B20+1/86400)*('Reservas'!$C$5:$C$304&gt;$B20+1/86400)*ROW('Reservas'!$D$5:$D$304))))))))</f>
        <v/>
      </c>
      <c r="E20" s="22">
        <f>IF($C$4="","",IF(SUMPRODUCT(('Reservas'!$D$5:$D$304=$C$4)*('Reservas'!$A$5:$A$304=E$7)*('Reservas'!$B$5:$B$304&lt;=$B20+1/86400)*('Reservas'!$C$5:$C$304&gt;$B20+1/86400))=0,"",IF(SUMPRODUCT(('Reservas'!$D$5:$D$304=$C$4)*('Reservas'!$A$5:$A$304=E$7)*('Reservas'!$B$5:$B$304&lt;=$B20+1/86400)*('Reservas'!$C$5:$C$304&gt;$B20+1/86400))&gt;1,"⚠ CONFLICTO",INDEX('Reservas'!$E$1:$E$304,SUMPRODUCT(MAX(('Reservas'!$D$5:$D$304=$C$4)*('Reservas'!$A$5:$A$304=E$7)*('Reservas'!$B$5:$B$304&lt;=$B20+1/86400)*('Reservas'!$C$5:$C$304&gt;$B20+1/86400)*ROW('Reservas'!$D$5:$D$304))))&amp;IF(INDEX('Reservas'!$F$1:$F$304,SUMPRODUCT(MAX(('Reservas'!$D$5:$D$304=$C$4)*('Reservas'!$A$5:$A$304=E$7)*('Reservas'!$B$5:$B$304&lt;=$B20+1/86400)*('Reservas'!$C$5:$C$304&gt;$B20+1/86400)*ROW('Reservas'!$D$5:$D$304))))="",""," – "&amp;INDEX('Reservas'!$F$1:$F$304,SUMPRODUCT(MAX(('Reservas'!$D$5:$D$304=$C$4)*('Reservas'!$A$5:$A$304=E$7)*('Reservas'!$B$5:$B$304&lt;=$B20+1/86400)*('Reservas'!$C$5:$C$304&gt;$B20+1/86400)*ROW('Reservas'!$D$5:$D$304))))))))</f>
        <v/>
      </c>
      <c r="F20" s="22">
        <f>IF($C$4="","",IF(SUMPRODUCT(('Reservas'!$D$5:$D$304=$C$4)*('Reservas'!$A$5:$A$304=F$7)*('Reservas'!$B$5:$B$304&lt;=$B20+1/86400)*('Reservas'!$C$5:$C$304&gt;$B20+1/86400))=0,"",IF(SUMPRODUCT(('Reservas'!$D$5:$D$304=$C$4)*('Reservas'!$A$5:$A$304=F$7)*('Reservas'!$B$5:$B$304&lt;=$B20+1/86400)*('Reservas'!$C$5:$C$304&gt;$B20+1/86400))&gt;1,"⚠ CONFLICTO",INDEX('Reservas'!$E$1:$E$304,SUMPRODUCT(MAX(('Reservas'!$D$5:$D$304=$C$4)*('Reservas'!$A$5:$A$304=F$7)*('Reservas'!$B$5:$B$304&lt;=$B20+1/86400)*('Reservas'!$C$5:$C$304&gt;$B20+1/86400)*ROW('Reservas'!$D$5:$D$304))))&amp;IF(INDEX('Reservas'!$F$1:$F$304,SUMPRODUCT(MAX(('Reservas'!$D$5:$D$304=$C$4)*('Reservas'!$A$5:$A$304=F$7)*('Reservas'!$B$5:$B$304&lt;=$B20+1/86400)*('Reservas'!$C$5:$C$304&gt;$B20+1/86400)*ROW('Reservas'!$D$5:$D$304))))="",""," – "&amp;INDEX('Reservas'!$F$1:$F$304,SUMPRODUCT(MAX(('Reservas'!$D$5:$D$304=$C$4)*('Reservas'!$A$5:$A$304=F$7)*('Reservas'!$B$5:$B$304&lt;=$B20+1/86400)*('Reservas'!$C$5:$C$304&gt;$B20+1/86400)*ROW('Reservas'!$D$5:$D$304))))))))</f>
        <v/>
      </c>
      <c r="G20" s="22">
        <f>IF($C$4="","",IF(SUMPRODUCT(('Reservas'!$D$5:$D$304=$C$4)*('Reservas'!$A$5:$A$304=G$7)*('Reservas'!$B$5:$B$304&lt;=$B20+1/86400)*('Reservas'!$C$5:$C$304&gt;$B20+1/86400))=0,"",IF(SUMPRODUCT(('Reservas'!$D$5:$D$304=$C$4)*('Reservas'!$A$5:$A$304=G$7)*('Reservas'!$B$5:$B$304&lt;=$B20+1/86400)*('Reservas'!$C$5:$C$304&gt;$B20+1/86400))&gt;1,"⚠ CONFLICTO",INDEX('Reservas'!$E$1:$E$304,SUMPRODUCT(MAX(('Reservas'!$D$5:$D$304=$C$4)*('Reservas'!$A$5:$A$304=G$7)*('Reservas'!$B$5:$B$304&lt;=$B20+1/86400)*('Reservas'!$C$5:$C$304&gt;$B20+1/86400)*ROW('Reservas'!$D$5:$D$304))))&amp;IF(INDEX('Reservas'!$F$1:$F$304,SUMPRODUCT(MAX(('Reservas'!$D$5:$D$304=$C$4)*('Reservas'!$A$5:$A$304=G$7)*('Reservas'!$B$5:$B$304&lt;=$B20+1/86400)*('Reservas'!$C$5:$C$304&gt;$B20+1/86400)*ROW('Reservas'!$D$5:$D$304))))="",""," – "&amp;INDEX('Reservas'!$F$1:$F$304,SUMPRODUCT(MAX(('Reservas'!$D$5:$D$304=$C$4)*('Reservas'!$A$5:$A$304=G$7)*('Reservas'!$B$5:$B$304&lt;=$B20+1/86400)*('Reservas'!$C$5:$C$304&gt;$B20+1/86400)*ROW('Reservas'!$D$5:$D$304))))))))</f>
        <v/>
      </c>
      <c r="H20" s="23">
        <f>IF($C$4="","",IF(SUMPRODUCT(('Reservas'!$D$5:$D$304=$C$4)*('Reservas'!$A$5:$A$304=H$7)*('Reservas'!$B$5:$B$304&lt;=$B20+1/86400)*('Reservas'!$C$5:$C$304&gt;$B20+1/86400))=0,"",IF(SUMPRODUCT(('Reservas'!$D$5:$D$304=$C$4)*('Reservas'!$A$5:$A$304=H$7)*('Reservas'!$B$5:$B$304&lt;=$B20+1/86400)*('Reservas'!$C$5:$C$304&gt;$B20+1/86400))&gt;1,"⚠ CONFLICTO",INDEX('Reservas'!$E$1:$E$304,SUMPRODUCT(MAX(('Reservas'!$D$5:$D$304=$C$4)*('Reservas'!$A$5:$A$304=H$7)*('Reservas'!$B$5:$B$304&lt;=$B20+1/86400)*('Reservas'!$C$5:$C$304&gt;$B20+1/86400)*ROW('Reservas'!$D$5:$D$304))))&amp;IF(INDEX('Reservas'!$F$1:$F$304,SUMPRODUCT(MAX(('Reservas'!$D$5:$D$304=$C$4)*('Reservas'!$A$5:$A$304=H$7)*('Reservas'!$B$5:$B$304&lt;=$B20+1/86400)*('Reservas'!$C$5:$C$304&gt;$B20+1/86400)*ROW('Reservas'!$D$5:$D$304))))="",""," – "&amp;INDEX('Reservas'!$F$1:$F$304,SUMPRODUCT(MAX(('Reservas'!$D$5:$D$304=$C$4)*('Reservas'!$A$5:$A$304=H$7)*('Reservas'!$B$5:$B$304&lt;=$B20+1/86400)*('Reservas'!$C$5:$C$304&gt;$B20+1/86400)*ROW('Reservas'!$D$5:$D$304))))))))</f>
        <v/>
      </c>
      <c r="I20" s="23">
        <f>IF($C$4="","",IF(SUMPRODUCT(('Reservas'!$D$5:$D$304=$C$4)*('Reservas'!$A$5:$A$304=I$7)*('Reservas'!$B$5:$B$304&lt;=$B20+1/86400)*('Reservas'!$C$5:$C$304&gt;$B20+1/86400))=0,"",IF(SUMPRODUCT(('Reservas'!$D$5:$D$304=$C$4)*('Reservas'!$A$5:$A$304=I$7)*('Reservas'!$B$5:$B$304&lt;=$B20+1/86400)*('Reservas'!$C$5:$C$304&gt;$B20+1/86400))&gt;1,"⚠ CONFLICTO",INDEX('Reservas'!$E$1:$E$304,SUMPRODUCT(MAX(('Reservas'!$D$5:$D$304=$C$4)*('Reservas'!$A$5:$A$304=I$7)*('Reservas'!$B$5:$B$304&lt;=$B20+1/86400)*('Reservas'!$C$5:$C$304&gt;$B20+1/86400)*ROW('Reservas'!$D$5:$D$304))))&amp;IF(INDEX('Reservas'!$F$1:$F$304,SUMPRODUCT(MAX(('Reservas'!$D$5:$D$304=$C$4)*('Reservas'!$A$5:$A$304=I$7)*('Reservas'!$B$5:$B$304&lt;=$B20+1/86400)*('Reservas'!$C$5:$C$304&gt;$B20+1/86400)*ROW('Reservas'!$D$5:$D$304))))="",""," – "&amp;INDEX('Reservas'!$F$1:$F$304,SUMPRODUCT(MAX(('Reservas'!$D$5:$D$304=$C$4)*('Reservas'!$A$5:$A$304=I$7)*('Reservas'!$B$5:$B$304&lt;=$B20+1/86400)*('Reservas'!$C$5:$C$304&gt;$B20+1/86400)*ROW('Reservas'!$D$5:$D$304))))))))</f>
        <v/>
      </c>
    </row>
    <row r="21">
      <c r="B21" s="24" t="n">
        <v>0.5625</v>
      </c>
      <c r="C21" s="22">
        <f>IF($C$4="","",IF(SUMPRODUCT(('Reservas'!$D$5:$D$304=$C$4)*('Reservas'!$A$5:$A$304=C$7)*('Reservas'!$B$5:$B$304&lt;=$B21+1/86400)*('Reservas'!$C$5:$C$304&gt;$B21+1/86400))=0,"",IF(SUMPRODUCT(('Reservas'!$D$5:$D$304=$C$4)*('Reservas'!$A$5:$A$304=C$7)*('Reservas'!$B$5:$B$304&lt;=$B21+1/86400)*('Reservas'!$C$5:$C$304&gt;$B21+1/86400))&gt;1,"⚠ CONFLICTO",INDEX('Reservas'!$E$1:$E$304,SUMPRODUCT(MAX(('Reservas'!$D$5:$D$304=$C$4)*('Reservas'!$A$5:$A$304=C$7)*('Reservas'!$B$5:$B$304&lt;=$B21+1/86400)*('Reservas'!$C$5:$C$304&gt;$B21+1/86400)*ROW('Reservas'!$D$5:$D$304))))&amp;IF(INDEX('Reservas'!$F$1:$F$304,SUMPRODUCT(MAX(('Reservas'!$D$5:$D$304=$C$4)*('Reservas'!$A$5:$A$304=C$7)*('Reservas'!$B$5:$B$304&lt;=$B21+1/86400)*('Reservas'!$C$5:$C$304&gt;$B21+1/86400)*ROW('Reservas'!$D$5:$D$304))))="",""," – "&amp;INDEX('Reservas'!$F$1:$F$304,SUMPRODUCT(MAX(('Reservas'!$D$5:$D$304=$C$4)*('Reservas'!$A$5:$A$304=C$7)*('Reservas'!$B$5:$B$304&lt;=$B21+1/86400)*('Reservas'!$C$5:$C$304&gt;$B21+1/86400)*ROW('Reservas'!$D$5:$D$304))))))))</f>
        <v/>
      </c>
      <c r="D21" s="22">
        <f>IF($C$4="","",IF(SUMPRODUCT(('Reservas'!$D$5:$D$304=$C$4)*('Reservas'!$A$5:$A$304=D$7)*('Reservas'!$B$5:$B$304&lt;=$B21+1/86400)*('Reservas'!$C$5:$C$304&gt;$B21+1/86400))=0,"",IF(SUMPRODUCT(('Reservas'!$D$5:$D$304=$C$4)*('Reservas'!$A$5:$A$304=D$7)*('Reservas'!$B$5:$B$304&lt;=$B21+1/86400)*('Reservas'!$C$5:$C$304&gt;$B21+1/86400))&gt;1,"⚠ CONFLICTO",INDEX('Reservas'!$E$1:$E$304,SUMPRODUCT(MAX(('Reservas'!$D$5:$D$304=$C$4)*('Reservas'!$A$5:$A$304=D$7)*('Reservas'!$B$5:$B$304&lt;=$B21+1/86400)*('Reservas'!$C$5:$C$304&gt;$B21+1/86400)*ROW('Reservas'!$D$5:$D$304))))&amp;IF(INDEX('Reservas'!$F$1:$F$304,SUMPRODUCT(MAX(('Reservas'!$D$5:$D$304=$C$4)*('Reservas'!$A$5:$A$304=D$7)*('Reservas'!$B$5:$B$304&lt;=$B21+1/86400)*('Reservas'!$C$5:$C$304&gt;$B21+1/86400)*ROW('Reservas'!$D$5:$D$304))))="",""," – "&amp;INDEX('Reservas'!$F$1:$F$304,SUMPRODUCT(MAX(('Reservas'!$D$5:$D$304=$C$4)*('Reservas'!$A$5:$A$304=D$7)*('Reservas'!$B$5:$B$304&lt;=$B21+1/86400)*('Reservas'!$C$5:$C$304&gt;$B21+1/86400)*ROW('Reservas'!$D$5:$D$304))))))))</f>
        <v/>
      </c>
      <c r="E21" s="22">
        <f>IF($C$4="","",IF(SUMPRODUCT(('Reservas'!$D$5:$D$304=$C$4)*('Reservas'!$A$5:$A$304=E$7)*('Reservas'!$B$5:$B$304&lt;=$B21+1/86400)*('Reservas'!$C$5:$C$304&gt;$B21+1/86400))=0,"",IF(SUMPRODUCT(('Reservas'!$D$5:$D$304=$C$4)*('Reservas'!$A$5:$A$304=E$7)*('Reservas'!$B$5:$B$304&lt;=$B21+1/86400)*('Reservas'!$C$5:$C$304&gt;$B21+1/86400))&gt;1,"⚠ CONFLICTO",INDEX('Reservas'!$E$1:$E$304,SUMPRODUCT(MAX(('Reservas'!$D$5:$D$304=$C$4)*('Reservas'!$A$5:$A$304=E$7)*('Reservas'!$B$5:$B$304&lt;=$B21+1/86400)*('Reservas'!$C$5:$C$304&gt;$B21+1/86400)*ROW('Reservas'!$D$5:$D$304))))&amp;IF(INDEX('Reservas'!$F$1:$F$304,SUMPRODUCT(MAX(('Reservas'!$D$5:$D$304=$C$4)*('Reservas'!$A$5:$A$304=E$7)*('Reservas'!$B$5:$B$304&lt;=$B21+1/86400)*('Reservas'!$C$5:$C$304&gt;$B21+1/86400)*ROW('Reservas'!$D$5:$D$304))))="",""," – "&amp;INDEX('Reservas'!$F$1:$F$304,SUMPRODUCT(MAX(('Reservas'!$D$5:$D$304=$C$4)*('Reservas'!$A$5:$A$304=E$7)*('Reservas'!$B$5:$B$304&lt;=$B21+1/86400)*('Reservas'!$C$5:$C$304&gt;$B21+1/86400)*ROW('Reservas'!$D$5:$D$304))))))))</f>
        <v/>
      </c>
      <c r="F21" s="22">
        <f>IF($C$4="","",IF(SUMPRODUCT(('Reservas'!$D$5:$D$304=$C$4)*('Reservas'!$A$5:$A$304=F$7)*('Reservas'!$B$5:$B$304&lt;=$B21+1/86400)*('Reservas'!$C$5:$C$304&gt;$B21+1/86400))=0,"",IF(SUMPRODUCT(('Reservas'!$D$5:$D$304=$C$4)*('Reservas'!$A$5:$A$304=F$7)*('Reservas'!$B$5:$B$304&lt;=$B21+1/86400)*('Reservas'!$C$5:$C$304&gt;$B21+1/86400))&gt;1,"⚠ CONFLICTO",INDEX('Reservas'!$E$1:$E$304,SUMPRODUCT(MAX(('Reservas'!$D$5:$D$304=$C$4)*('Reservas'!$A$5:$A$304=F$7)*('Reservas'!$B$5:$B$304&lt;=$B21+1/86400)*('Reservas'!$C$5:$C$304&gt;$B21+1/86400)*ROW('Reservas'!$D$5:$D$304))))&amp;IF(INDEX('Reservas'!$F$1:$F$304,SUMPRODUCT(MAX(('Reservas'!$D$5:$D$304=$C$4)*('Reservas'!$A$5:$A$304=F$7)*('Reservas'!$B$5:$B$304&lt;=$B21+1/86400)*('Reservas'!$C$5:$C$304&gt;$B21+1/86400)*ROW('Reservas'!$D$5:$D$304))))="",""," – "&amp;INDEX('Reservas'!$F$1:$F$304,SUMPRODUCT(MAX(('Reservas'!$D$5:$D$304=$C$4)*('Reservas'!$A$5:$A$304=F$7)*('Reservas'!$B$5:$B$304&lt;=$B21+1/86400)*('Reservas'!$C$5:$C$304&gt;$B21+1/86400)*ROW('Reservas'!$D$5:$D$304))))))))</f>
        <v/>
      </c>
      <c r="G21" s="22">
        <f>IF($C$4="","",IF(SUMPRODUCT(('Reservas'!$D$5:$D$304=$C$4)*('Reservas'!$A$5:$A$304=G$7)*('Reservas'!$B$5:$B$304&lt;=$B21+1/86400)*('Reservas'!$C$5:$C$304&gt;$B21+1/86400))=0,"",IF(SUMPRODUCT(('Reservas'!$D$5:$D$304=$C$4)*('Reservas'!$A$5:$A$304=G$7)*('Reservas'!$B$5:$B$304&lt;=$B21+1/86400)*('Reservas'!$C$5:$C$304&gt;$B21+1/86400))&gt;1,"⚠ CONFLICTO",INDEX('Reservas'!$E$1:$E$304,SUMPRODUCT(MAX(('Reservas'!$D$5:$D$304=$C$4)*('Reservas'!$A$5:$A$304=G$7)*('Reservas'!$B$5:$B$304&lt;=$B21+1/86400)*('Reservas'!$C$5:$C$304&gt;$B21+1/86400)*ROW('Reservas'!$D$5:$D$304))))&amp;IF(INDEX('Reservas'!$F$1:$F$304,SUMPRODUCT(MAX(('Reservas'!$D$5:$D$304=$C$4)*('Reservas'!$A$5:$A$304=G$7)*('Reservas'!$B$5:$B$304&lt;=$B21+1/86400)*('Reservas'!$C$5:$C$304&gt;$B21+1/86400)*ROW('Reservas'!$D$5:$D$304))))="",""," – "&amp;INDEX('Reservas'!$F$1:$F$304,SUMPRODUCT(MAX(('Reservas'!$D$5:$D$304=$C$4)*('Reservas'!$A$5:$A$304=G$7)*('Reservas'!$B$5:$B$304&lt;=$B21+1/86400)*('Reservas'!$C$5:$C$304&gt;$B21+1/86400)*ROW('Reservas'!$D$5:$D$304))))))))</f>
        <v/>
      </c>
      <c r="H21" s="23">
        <f>IF($C$4="","",IF(SUMPRODUCT(('Reservas'!$D$5:$D$304=$C$4)*('Reservas'!$A$5:$A$304=H$7)*('Reservas'!$B$5:$B$304&lt;=$B21+1/86400)*('Reservas'!$C$5:$C$304&gt;$B21+1/86400))=0,"",IF(SUMPRODUCT(('Reservas'!$D$5:$D$304=$C$4)*('Reservas'!$A$5:$A$304=H$7)*('Reservas'!$B$5:$B$304&lt;=$B21+1/86400)*('Reservas'!$C$5:$C$304&gt;$B21+1/86400))&gt;1,"⚠ CONFLICTO",INDEX('Reservas'!$E$1:$E$304,SUMPRODUCT(MAX(('Reservas'!$D$5:$D$304=$C$4)*('Reservas'!$A$5:$A$304=H$7)*('Reservas'!$B$5:$B$304&lt;=$B21+1/86400)*('Reservas'!$C$5:$C$304&gt;$B21+1/86400)*ROW('Reservas'!$D$5:$D$304))))&amp;IF(INDEX('Reservas'!$F$1:$F$304,SUMPRODUCT(MAX(('Reservas'!$D$5:$D$304=$C$4)*('Reservas'!$A$5:$A$304=H$7)*('Reservas'!$B$5:$B$304&lt;=$B21+1/86400)*('Reservas'!$C$5:$C$304&gt;$B21+1/86400)*ROW('Reservas'!$D$5:$D$304))))="",""," – "&amp;INDEX('Reservas'!$F$1:$F$304,SUMPRODUCT(MAX(('Reservas'!$D$5:$D$304=$C$4)*('Reservas'!$A$5:$A$304=H$7)*('Reservas'!$B$5:$B$304&lt;=$B21+1/86400)*('Reservas'!$C$5:$C$304&gt;$B21+1/86400)*ROW('Reservas'!$D$5:$D$304))))))))</f>
        <v/>
      </c>
      <c r="I21" s="23">
        <f>IF($C$4="","",IF(SUMPRODUCT(('Reservas'!$D$5:$D$304=$C$4)*('Reservas'!$A$5:$A$304=I$7)*('Reservas'!$B$5:$B$304&lt;=$B21+1/86400)*('Reservas'!$C$5:$C$304&gt;$B21+1/86400))=0,"",IF(SUMPRODUCT(('Reservas'!$D$5:$D$304=$C$4)*('Reservas'!$A$5:$A$304=I$7)*('Reservas'!$B$5:$B$304&lt;=$B21+1/86400)*('Reservas'!$C$5:$C$304&gt;$B21+1/86400))&gt;1,"⚠ CONFLICTO",INDEX('Reservas'!$E$1:$E$304,SUMPRODUCT(MAX(('Reservas'!$D$5:$D$304=$C$4)*('Reservas'!$A$5:$A$304=I$7)*('Reservas'!$B$5:$B$304&lt;=$B21+1/86400)*('Reservas'!$C$5:$C$304&gt;$B21+1/86400)*ROW('Reservas'!$D$5:$D$304))))&amp;IF(INDEX('Reservas'!$F$1:$F$304,SUMPRODUCT(MAX(('Reservas'!$D$5:$D$304=$C$4)*('Reservas'!$A$5:$A$304=I$7)*('Reservas'!$B$5:$B$304&lt;=$B21+1/86400)*('Reservas'!$C$5:$C$304&gt;$B21+1/86400)*ROW('Reservas'!$D$5:$D$304))))="",""," – "&amp;INDEX('Reservas'!$F$1:$F$304,SUMPRODUCT(MAX(('Reservas'!$D$5:$D$304=$C$4)*('Reservas'!$A$5:$A$304=I$7)*('Reservas'!$B$5:$B$304&lt;=$B21+1/86400)*('Reservas'!$C$5:$C$304&gt;$B21+1/86400)*ROW('Reservas'!$D$5:$D$304))))))))</f>
        <v/>
      </c>
    </row>
    <row r="22">
      <c r="B22" s="21" t="n">
        <v>0.5833333333333334</v>
      </c>
      <c r="C22" s="22">
        <f>IF($C$4="","",IF(SUMPRODUCT(('Reservas'!$D$5:$D$304=$C$4)*('Reservas'!$A$5:$A$304=C$7)*('Reservas'!$B$5:$B$304&lt;=$B22+1/86400)*('Reservas'!$C$5:$C$304&gt;$B22+1/86400))=0,"",IF(SUMPRODUCT(('Reservas'!$D$5:$D$304=$C$4)*('Reservas'!$A$5:$A$304=C$7)*('Reservas'!$B$5:$B$304&lt;=$B22+1/86400)*('Reservas'!$C$5:$C$304&gt;$B22+1/86400))&gt;1,"⚠ CONFLICTO",INDEX('Reservas'!$E$1:$E$304,SUMPRODUCT(MAX(('Reservas'!$D$5:$D$304=$C$4)*('Reservas'!$A$5:$A$304=C$7)*('Reservas'!$B$5:$B$304&lt;=$B22+1/86400)*('Reservas'!$C$5:$C$304&gt;$B22+1/86400)*ROW('Reservas'!$D$5:$D$304))))&amp;IF(INDEX('Reservas'!$F$1:$F$304,SUMPRODUCT(MAX(('Reservas'!$D$5:$D$304=$C$4)*('Reservas'!$A$5:$A$304=C$7)*('Reservas'!$B$5:$B$304&lt;=$B22+1/86400)*('Reservas'!$C$5:$C$304&gt;$B22+1/86400)*ROW('Reservas'!$D$5:$D$304))))="",""," – "&amp;INDEX('Reservas'!$F$1:$F$304,SUMPRODUCT(MAX(('Reservas'!$D$5:$D$304=$C$4)*('Reservas'!$A$5:$A$304=C$7)*('Reservas'!$B$5:$B$304&lt;=$B22+1/86400)*('Reservas'!$C$5:$C$304&gt;$B22+1/86400)*ROW('Reservas'!$D$5:$D$304))))))))</f>
        <v/>
      </c>
      <c r="D22" s="22">
        <f>IF($C$4="","",IF(SUMPRODUCT(('Reservas'!$D$5:$D$304=$C$4)*('Reservas'!$A$5:$A$304=D$7)*('Reservas'!$B$5:$B$304&lt;=$B22+1/86400)*('Reservas'!$C$5:$C$304&gt;$B22+1/86400))=0,"",IF(SUMPRODUCT(('Reservas'!$D$5:$D$304=$C$4)*('Reservas'!$A$5:$A$304=D$7)*('Reservas'!$B$5:$B$304&lt;=$B22+1/86400)*('Reservas'!$C$5:$C$304&gt;$B22+1/86400))&gt;1,"⚠ CONFLICTO",INDEX('Reservas'!$E$1:$E$304,SUMPRODUCT(MAX(('Reservas'!$D$5:$D$304=$C$4)*('Reservas'!$A$5:$A$304=D$7)*('Reservas'!$B$5:$B$304&lt;=$B22+1/86400)*('Reservas'!$C$5:$C$304&gt;$B22+1/86400)*ROW('Reservas'!$D$5:$D$304))))&amp;IF(INDEX('Reservas'!$F$1:$F$304,SUMPRODUCT(MAX(('Reservas'!$D$5:$D$304=$C$4)*('Reservas'!$A$5:$A$304=D$7)*('Reservas'!$B$5:$B$304&lt;=$B22+1/86400)*('Reservas'!$C$5:$C$304&gt;$B22+1/86400)*ROW('Reservas'!$D$5:$D$304))))="",""," – "&amp;INDEX('Reservas'!$F$1:$F$304,SUMPRODUCT(MAX(('Reservas'!$D$5:$D$304=$C$4)*('Reservas'!$A$5:$A$304=D$7)*('Reservas'!$B$5:$B$304&lt;=$B22+1/86400)*('Reservas'!$C$5:$C$304&gt;$B22+1/86400)*ROW('Reservas'!$D$5:$D$304))))))))</f>
        <v/>
      </c>
      <c r="E22" s="22">
        <f>IF($C$4="","",IF(SUMPRODUCT(('Reservas'!$D$5:$D$304=$C$4)*('Reservas'!$A$5:$A$304=E$7)*('Reservas'!$B$5:$B$304&lt;=$B22+1/86400)*('Reservas'!$C$5:$C$304&gt;$B22+1/86400))=0,"",IF(SUMPRODUCT(('Reservas'!$D$5:$D$304=$C$4)*('Reservas'!$A$5:$A$304=E$7)*('Reservas'!$B$5:$B$304&lt;=$B22+1/86400)*('Reservas'!$C$5:$C$304&gt;$B22+1/86400))&gt;1,"⚠ CONFLICTO",INDEX('Reservas'!$E$1:$E$304,SUMPRODUCT(MAX(('Reservas'!$D$5:$D$304=$C$4)*('Reservas'!$A$5:$A$304=E$7)*('Reservas'!$B$5:$B$304&lt;=$B22+1/86400)*('Reservas'!$C$5:$C$304&gt;$B22+1/86400)*ROW('Reservas'!$D$5:$D$304))))&amp;IF(INDEX('Reservas'!$F$1:$F$304,SUMPRODUCT(MAX(('Reservas'!$D$5:$D$304=$C$4)*('Reservas'!$A$5:$A$304=E$7)*('Reservas'!$B$5:$B$304&lt;=$B22+1/86400)*('Reservas'!$C$5:$C$304&gt;$B22+1/86400)*ROW('Reservas'!$D$5:$D$304))))="",""," – "&amp;INDEX('Reservas'!$F$1:$F$304,SUMPRODUCT(MAX(('Reservas'!$D$5:$D$304=$C$4)*('Reservas'!$A$5:$A$304=E$7)*('Reservas'!$B$5:$B$304&lt;=$B22+1/86400)*('Reservas'!$C$5:$C$304&gt;$B22+1/86400)*ROW('Reservas'!$D$5:$D$304))))))))</f>
        <v/>
      </c>
      <c r="F22" s="22">
        <f>IF($C$4="","",IF(SUMPRODUCT(('Reservas'!$D$5:$D$304=$C$4)*('Reservas'!$A$5:$A$304=F$7)*('Reservas'!$B$5:$B$304&lt;=$B22+1/86400)*('Reservas'!$C$5:$C$304&gt;$B22+1/86400))=0,"",IF(SUMPRODUCT(('Reservas'!$D$5:$D$304=$C$4)*('Reservas'!$A$5:$A$304=F$7)*('Reservas'!$B$5:$B$304&lt;=$B22+1/86400)*('Reservas'!$C$5:$C$304&gt;$B22+1/86400))&gt;1,"⚠ CONFLICTO",INDEX('Reservas'!$E$1:$E$304,SUMPRODUCT(MAX(('Reservas'!$D$5:$D$304=$C$4)*('Reservas'!$A$5:$A$304=F$7)*('Reservas'!$B$5:$B$304&lt;=$B22+1/86400)*('Reservas'!$C$5:$C$304&gt;$B22+1/86400)*ROW('Reservas'!$D$5:$D$304))))&amp;IF(INDEX('Reservas'!$F$1:$F$304,SUMPRODUCT(MAX(('Reservas'!$D$5:$D$304=$C$4)*('Reservas'!$A$5:$A$304=F$7)*('Reservas'!$B$5:$B$304&lt;=$B22+1/86400)*('Reservas'!$C$5:$C$304&gt;$B22+1/86400)*ROW('Reservas'!$D$5:$D$304))))="",""," – "&amp;INDEX('Reservas'!$F$1:$F$304,SUMPRODUCT(MAX(('Reservas'!$D$5:$D$304=$C$4)*('Reservas'!$A$5:$A$304=F$7)*('Reservas'!$B$5:$B$304&lt;=$B22+1/86400)*('Reservas'!$C$5:$C$304&gt;$B22+1/86400)*ROW('Reservas'!$D$5:$D$304))))))))</f>
        <v/>
      </c>
      <c r="G22" s="22">
        <f>IF($C$4="","",IF(SUMPRODUCT(('Reservas'!$D$5:$D$304=$C$4)*('Reservas'!$A$5:$A$304=G$7)*('Reservas'!$B$5:$B$304&lt;=$B22+1/86400)*('Reservas'!$C$5:$C$304&gt;$B22+1/86400))=0,"",IF(SUMPRODUCT(('Reservas'!$D$5:$D$304=$C$4)*('Reservas'!$A$5:$A$304=G$7)*('Reservas'!$B$5:$B$304&lt;=$B22+1/86400)*('Reservas'!$C$5:$C$304&gt;$B22+1/86400))&gt;1,"⚠ CONFLICTO",INDEX('Reservas'!$E$1:$E$304,SUMPRODUCT(MAX(('Reservas'!$D$5:$D$304=$C$4)*('Reservas'!$A$5:$A$304=G$7)*('Reservas'!$B$5:$B$304&lt;=$B22+1/86400)*('Reservas'!$C$5:$C$304&gt;$B22+1/86400)*ROW('Reservas'!$D$5:$D$304))))&amp;IF(INDEX('Reservas'!$F$1:$F$304,SUMPRODUCT(MAX(('Reservas'!$D$5:$D$304=$C$4)*('Reservas'!$A$5:$A$304=G$7)*('Reservas'!$B$5:$B$304&lt;=$B22+1/86400)*('Reservas'!$C$5:$C$304&gt;$B22+1/86400)*ROW('Reservas'!$D$5:$D$304))))="",""," – "&amp;INDEX('Reservas'!$F$1:$F$304,SUMPRODUCT(MAX(('Reservas'!$D$5:$D$304=$C$4)*('Reservas'!$A$5:$A$304=G$7)*('Reservas'!$B$5:$B$304&lt;=$B22+1/86400)*('Reservas'!$C$5:$C$304&gt;$B22+1/86400)*ROW('Reservas'!$D$5:$D$304))))))))</f>
        <v/>
      </c>
      <c r="H22" s="23">
        <f>IF($C$4="","",IF(SUMPRODUCT(('Reservas'!$D$5:$D$304=$C$4)*('Reservas'!$A$5:$A$304=H$7)*('Reservas'!$B$5:$B$304&lt;=$B22+1/86400)*('Reservas'!$C$5:$C$304&gt;$B22+1/86400))=0,"",IF(SUMPRODUCT(('Reservas'!$D$5:$D$304=$C$4)*('Reservas'!$A$5:$A$304=H$7)*('Reservas'!$B$5:$B$304&lt;=$B22+1/86400)*('Reservas'!$C$5:$C$304&gt;$B22+1/86400))&gt;1,"⚠ CONFLICTO",INDEX('Reservas'!$E$1:$E$304,SUMPRODUCT(MAX(('Reservas'!$D$5:$D$304=$C$4)*('Reservas'!$A$5:$A$304=H$7)*('Reservas'!$B$5:$B$304&lt;=$B22+1/86400)*('Reservas'!$C$5:$C$304&gt;$B22+1/86400)*ROW('Reservas'!$D$5:$D$304))))&amp;IF(INDEX('Reservas'!$F$1:$F$304,SUMPRODUCT(MAX(('Reservas'!$D$5:$D$304=$C$4)*('Reservas'!$A$5:$A$304=H$7)*('Reservas'!$B$5:$B$304&lt;=$B22+1/86400)*('Reservas'!$C$5:$C$304&gt;$B22+1/86400)*ROW('Reservas'!$D$5:$D$304))))="",""," – "&amp;INDEX('Reservas'!$F$1:$F$304,SUMPRODUCT(MAX(('Reservas'!$D$5:$D$304=$C$4)*('Reservas'!$A$5:$A$304=H$7)*('Reservas'!$B$5:$B$304&lt;=$B22+1/86400)*('Reservas'!$C$5:$C$304&gt;$B22+1/86400)*ROW('Reservas'!$D$5:$D$304))))))))</f>
        <v/>
      </c>
      <c r="I22" s="23">
        <f>IF($C$4="","",IF(SUMPRODUCT(('Reservas'!$D$5:$D$304=$C$4)*('Reservas'!$A$5:$A$304=I$7)*('Reservas'!$B$5:$B$304&lt;=$B22+1/86400)*('Reservas'!$C$5:$C$304&gt;$B22+1/86400))=0,"",IF(SUMPRODUCT(('Reservas'!$D$5:$D$304=$C$4)*('Reservas'!$A$5:$A$304=I$7)*('Reservas'!$B$5:$B$304&lt;=$B22+1/86400)*('Reservas'!$C$5:$C$304&gt;$B22+1/86400))&gt;1,"⚠ CONFLICTO",INDEX('Reservas'!$E$1:$E$304,SUMPRODUCT(MAX(('Reservas'!$D$5:$D$304=$C$4)*('Reservas'!$A$5:$A$304=I$7)*('Reservas'!$B$5:$B$304&lt;=$B22+1/86400)*('Reservas'!$C$5:$C$304&gt;$B22+1/86400)*ROW('Reservas'!$D$5:$D$304))))&amp;IF(INDEX('Reservas'!$F$1:$F$304,SUMPRODUCT(MAX(('Reservas'!$D$5:$D$304=$C$4)*('Reservas'!$A$5:$A$304=I$7)*('Reservas'!$B$5:$B$304&lt;=$B22+1/86400)*('Reservas'!$C$5:$C$304&gt;$B22+1/86400)*ROW('Reservas'!$D$5:$D$304))))="",""," – "&amp;INDEX('Reservas'!$F$1:$F$304,SUMPRODUCT(MAX(('Reservas'!$D$5:$D$304=$C$4)*('Reservas'!$A$5:$A$304=I$7)*('Reservas'!$B$5:$B$304&lt;=$B22+1/86400)*('Reservas'!$C$5:$C$304&gt;$B22+1/86400)*ROW('Reservas'!$D$5:$D$304))))))))</f>
        <v/>
      </c>
    </row>
    <row r="23">
      <c r="B23" s="24" t="n">
        <v>0.6041666666666666</v>
      </c>
      <c r="C23" s="22">
        <f>IF($C$4="","",IF(SUMPRODUCT(('Reservas'!$D$5:$D$304=$C$4)*('Reservas'!$A$5:$A$304=C$7)*('Reservas'!$B$5:$B$304&lt;=$B23+1/86400)*('Reservas'!$C$5:$C$304&gt;$B23+1/86400))=0,"",IF(SUMPRODUCT(('Reservas'!$D$5:$D$304=$C$4)*('Reservas'!$A$5:$A$304=C$7)*('Reservas'!$B$5:$B$304&lt;=$B23+1/86400)*('Reservas'!$C$5:$C$304&gt;$B23+1/86400))&gt;1,"⚠ CONFLICTO",INDEX('Reservas'!$E$1:$E$304,SUMPRODUCT(MAX(('Reservas'!$D$5:$D$304=$C$4)*('Reservas'!$A$5:$A$304=C$7)*('Reservas'!$B$5:$B$304&lt;=$B23+1/86400)*('Reservas'!$C$5:$C$304&gt;$B23+1/86400)*ROW('Reservas'!$D$5:$D$304))))&amp;IF(INDEX('Reservas'!$F$1:$F$304,SUMPRODUCT(MAX(('Reservas'!$D$5:$D$304=$C$4)*('Reservas'!$A$5:$A$304=C$7)*('Reservas'!$B$5:$B$304&lt;=$B23+1/86400)*('Reservas'!$C$5:$C$304&gt;$B23+1/86400)*ROW('Reservas'!$D$5:$D$304))))="",""," – "&amp;INDEX('Reservas'!$F$1:$F$304,SUMPRODUCT(MAX(('Reservas'!$D$5:$D$304=$C$4)*('Reservas'!$A$5:$A$304=C$7)*('Reservas'!$B$5:$B$304&lt;=$B23+1/86400)*('Reservas'!$C$5:$C$304&gt;$B23+1/86400)*ROW('Reservas'!$D$5:$D$304))))))))</f>
        <v/>
      </c>
      <c r="D23" s="22">
        <f>IF($C$4="","",IF(SUMPRODUCT(('Reservas'!$D$5:$D$304=$C$4)*('Reservas'!$A$5:$A$304=D$7)*('Reservas'!$B$5:$B$304&lt;=$B23+1/86400)*('Reservas'!$C$5:$C$304&gt;$B23+1/86400))=0,"",IF(SUMPRODUCT(('Reservas'!$D$5:$D$304=$C$4)*('Reservas'!$A$5:$A$304=D$7)*('Reservas'!$B$5:$B$304&lt;=$B23+1/86400)*('Reservas'!$C$5:$C$304&gt;$B23+1/86400))&gt;1,"⚠ CONFLICTO",INDEX('Reservas'!$E$1:$E$304,SUMPRODUCT(MAX(('Reservas'!$D$5:$D$304=$C$4)*('Reservas'!$A$5:$A$304=D$7)*('Reservas'!$B$5:$B$304&lt;=$B23+1/86400)*('Reservas'!$C$5:$C$304&gt;$B23+1/86400)*ROW('Reservas'!$D$5:$D$304))))&amp;IF(INDEX('Reservas'!$F$1:$F$304,SUMPRODUCT(MAX(('Reservas'!$D$5:$D$304=$C$4)*('Reservas'!$A$5:$A$304=D$7)*('Reservas'!$B$5:$B$304&lt;=$B23+1/86400)*('Reservas'!$C$5:$C$304&gt;$B23+1/86400)*ROW('Reservas'!$D$5:$D$304))))="",""," – "&amp;INDEX('Reservas'!$F$1:$F$304,SUMPRODUCT(MAX(('Reservas'!$D$5:$D$304=$C$4)*('Reservas'!$A$5:$A$304=D$7)*('Reservas'!$B$5:$B$304&lt;=$B23+1/86400)*('Reservas'!$C$5:$C$304&gt;$B23+1/86400)*ROW('Reservas'!$D$5:$D$304))))))))</f>
        <v/>
      </c>
      <c r="E23" s="22">
        <f>IF($C$4="","",IF(SUMPRODUCT(('Reservas'!$D$5:$D$304=$C$4)*('Reservas'!$A$5:$A$304=E$7)*('Reservas'!$B$5:$B$304&lt;=$B23+1/86400)*('Reservas'!$C$5:$C$304&gt;$B23+1/86400))=0,"",IF(SUMPRODUCT(('Reservas'!$D$5:$D$304=$C$4)*('Reservas'!$A$5:$A$304=E$7)*('Reservas'!$B$5:$B$304&lt;=$B23+1/86400)*('Reservas'!$C$5:$C$304&gt;$B23+1/86400))&gt;1,"⚠ CONFLICTO",INDEX('Reservas'!$E$1:$E$304,SUMPRODUCT(MAX(('Reservas'!$D$5:$D$304=$C$4)*('Reservas'!$A$5:$A$304=E$7)*('Reservas'!$B$5:$B$304&lt;=$B23+1/86400)*('Reservas'!$C$5:$C$304&gt;$B23+1/86400)*ROW('Reservas'!$D$5:$D$304))))&amp;IF(INDEX('Reservas'!$F$1:$F$304,SUMPRODUCT(MAX(('Reservas'!$D$5:$D$304=$C$4)*('Reservas'!$A$5:$A$304=E$7)*('Reservas'!$B$5:$B$304&lt;=$B23+1/86400)*('Reservas'!$C$5:$C$304&gt;$B23+1/86400)*ROW('Reservas'!$D$5:$D$304))))="",""," – "&amp;INDEX('Reservas'!$F$1:$F$304,SUMPRODUCT(MAX(('Reservas'!$D$5:$D$304=$C$4)*('Reservas'!$A$5:$A$304=E$7)*('Reservas'!$B$5:$B$304&lt;=$B23+1/86400)*('Reservas'!$C$5:$C$304&gt;$B23+1/86400)*ROW('Reservas'!$D$5:$D$304))))))))</f>
        <v/>
      </c>
      <c r="F23" s="22">
        <f>IF($C$4="","",IF(SUMPRODUCT(('Reservas'!$D$5:$D$304=$C$4)*('Reservas'!$A$5:$A$304=F$7)*('Reservas'!$B$5:$B$304&lt;=$B23+1/86400)*('Reservas'!$C$5:$C$304&gt;$B23+1/86400))=0,"",IF(SUMPRODUCT(('Reservas'!$D$5:$D$304=$C$4)*('Reservas'!$A$5:$A$304=F$7)*('Reservas'!$B$5:$B$304&lt;=$B23+1/86400)*('Reservas'!$C$5:$C$304&gt;$B23+1/86400))&gt;1,"⚠ CONFLICTO",INDEX('Reservas'!$E$1:$E$304,SUMPRODUCT(MAX(('Reservas'!$D$5:$D$304=$C$4)*('Reservas'!$A$5:$A$304=F$7)*('Reservas'!$B$5:$B$304&lt;=$B23+1/86400)*('Reservas'!$C$5:$C$304&gt;$B23+1/86400)*ROW('Reservas'!$D$5:$D$304))))&amp;IF(INDEX('Reservas'!$F$1:$F$304,SUMPRODUCT(MAX(('Reservas'!$D$5:$D$304=$C$4)*('Reservas'!$A$5:$A$304=F$7)*('Reservas'!$B$5:$B$304&lt;=$B23+1/86400)*('Reservas'!$C$5:$C$304&gt;$B23+1/86400)*ROW('Reservas'!$D$5:$D$304))))="",""," – "&amp;INDEX('Reservas'!$F$1:$F$304,SUMPRODUCT(MAX(('Reservas'!$D$5:$D$304=$C$4)*('Reservas'!$A$5:$A$304=F$7)*('Reservas'!$B$5:$B$304&lt;=$B23+1/86400)*('Reservas'!$C$5:$C$304&gt;$B23+1/86400)*ROW('Reservas'!$D$5:$D$304))))))))</f>
        <v/>
      </c>
      <c r="G23" s="22">
        <f>IF($C$4="","",IF(SUMPRODUCT(('Reservas'!$D$5:$D$304=$C$4)*('Reservas'!$A$5:$A$304=G$7)*('Reservas'!$B$5:$B$304&lt;=$B23+1/86400)*('Reservas'!$C$5:$C$304&gt;$B23+1/86400))=0,"",IF(SUMPRODUCT(('Reservas'!$D$5:$D$304=$C$4)*('Reservas'!$A$5:$A$304=G$7)*('Reservas'!$B$5:$B$304&lt;=$B23+1/86400)*('Reservas'!$C$5:$C$304&gt;$B23+1/86400))&gt;1,"⚠ CONFLICTO",INDEX('Reservas'!$E$1:$E$304,SUMPRODUCT(MAX(('Reservas'!$D$5:$D$304=$C$4)*('Reservas'!$A$5:$A$304=G$7)*('Reservas'!$B$5:$B$304&lt;=$B23+1/86400)*('Reservas'!$C$5:$C$304&gt;$B23+1/86400)*ROW('Reservas'!$D$5:$D$304))))&amp;IF(INDEX('Reservas'!$F$1:$F$304,SUMPRODUCT(MAX(('Reservas'!$D$5:$D$304=$C$4)*('Reservas'!$A$5:$A$304=G$7)*('Reservas'!$B$5:$B$304&lt;=$B23+1/86400)*('Reservas'!$C$5:$C$304&gt;$B23+1/86400)*ROW('Reservas'!$D$5:$D$304))))="",""," – "&amp;INDEX('Reservas'!$F$1:$F$304,SUMPRODUCT(MAX(('Reservas'!$D$5:$D$304=$C$4)*('Reservas'!$A$5:$A$304=G$7)*('Reservas'!$B$5:$B$304&lt;=$B23+1/86400)*('Reservas'!$C$5:$C$304&gt;$B23+1/86400)*ROW('Reservas'!$D$5:$D$304))))))))</f>
        <v/>
      </c>
      <c r="H23" s="23">
        <f>IF($C$4="","",IF(SUMPRODUCT(('Reservas'!$D$5:$D$304=$C$4)*('Reservas'!$A$5:$A$304=H$7)*('Reservas'!$B$5:$B$304&lt;=$B23+1/86400)*('Reservas'!$C$5:$C$304&gt;$B23+1/86400))=0,"",IF(SUMPRODUCT(('Reservas'!$D$5:$D$304=$C$4)*('Reservas'!$A$5:$A$304=H$7)*('Reservas'!$B$5:$B$304&lt;=$B23+1/86400)*('Reservas'!$C$5:$C$304&gt;$B23+1/86400))&gt;1,"⚠ CONFLICTO",INDEX('Reservas'!$E$1:$E$304,SUMPRODUCT(MAX(('Reservas'!$D$5:$D$304=$C$4)*('Reservas'!$A$5:$A$304=H$7)*('Reservas'!$B$5:$B$304&lt;=$B23+1/86400)*('Reservas'!$C$5:$C$304&gt;$B23+1/86400)*ROW('Reservas'!$D$5:$D$304))))&amp;IF(INDEX('Reservas'!$F$1:$F$304,SUMPRODUCT(MAX(('Reservas'!$D$5:$D$304=$C$4)*('Reservas'!$A$5:$A$304=H$7)*('Reservas'!$B$5:$B$304&lt;=$B23+1/86400)*('Reservas'!$C$5:$C$304&gt;$B23+1/86400)*ROW('Reservas'!$D$5:$D$304))))="",""," – "&amp;INDEX('Reservas'!$F$1:$F$304,SUMPRODUCT(MAX(('Reservas'!$D$5:$D$304=$C$4)*('Reservas'!$A$5:$A$304=H$7)*('Reservas'!$B$5:$B$304&lt;=$B23+1/86400)*('Reservas'!$C$5:$C$304&gt;$B23+1/86400)*ROW('Reservas'!$D$5:$D$304))))))))</f>
        <v/>
      </c>
      <c r="I23" s="23">
        <f>IF($C$4="","",IF(SUMPRODUCT(('Reservas'!$D$5:$D$304=$C$4)*('Reservas'!$A$5:$A$304=I$7)*('Reservas'!$B$5:$B$304&lt;=$B23+1/86400)*('Reservas'!$C$5:$C$304&gt;$B23+1/86400))=0,"",IF(SUMPRODUCT(('Reservas'!$D$5:$D$304=$C$4)*('Reservas'!$A$5:$A$304=I$7)*('Reservas'!$B$5:$B$304&lt;=$B23+1/86400)*('Reservas'!$C$5:$C$304&gt;$B23+1/86400))&gt;1,"⚠ CONFLICTO",INDEX('Reservas'!$E$1:$E$304,SUMPRODUCT(MAX(('Reservas'!$D$5:$D$304=$C$4)*('Reservas'!$A$5:$A$304=I$7)*('Reservas'!$B$5:$B$304&lt;=$B23+1/86400)*('Reservas'!$C$5:$C$304&gt;$B23+1/86400)*ROW('Reservas'!$D$5:$D$304))))&amp;IF(INDEX('Reservas'!$F$1:$F$304,SUMPRODUCT(MAX(('Reservas'!$D$5:$D$304=$C$4)*('Reservas'!$A$5:$A$304=I$7)*('Reservas'!$B$5:$B$304&lt;=$B23+1/86400)*('Reservas'!$C$5:$C$304&gt;$B23+1/86400)*ROW('Reservas'!$D$5:$D$304))))="",""," – "&amp;INDEX('Reservas'!$F$1:$F$304,SUMPRODUCT(MAX(('Reservas'!$D$5:$D$304=$C$4)*('Reservas'!$A$5:$A$304=I$7)*('Reservas'!$B$5:$B$304&lt;=$B23+1/86400)*('Reservas'!$C$5:$C$304&gt;$B23+1/86400)*ROW('Reservas'!$D$5:$D$304))))))))</f>
        <v/>
      </c>
    </row>
    <row r="24">
      <c r="B24" s="21" t="n">
        <v>0.625</v>
      </c>
      <c r="C24" s="22">
        <f>IF($C$4="","",IF(SUMPRODUCT(('Reservas'!$D$5:$D$304=$C$4)*('Reservas'!$A$5:$A$304=C$7)*('Reservas'!$B$5:$B$304&lt;=$B24+1/86400)*('Reservas'!$C$5:$C$304&gt;$B24+1/86400))=0,"",IF(SUMPRODUCT(('Reservas'!$D$5:$D$304=$C$4)*('Reservas'!$A$5:$A$304=C$7)*('Reservas'!$B$5:$B$304&lt;=$B24+1/86400)*('Reservas'!$C$5:$C$304&gt;$B24+1/86400))&gt;1,"⚠ CONFLICTO",INDEX('Reservas'!$E$1:$E$304,SUMPRODUCT(MAX(('Reservas'!$D$5:$D$304=$C$4)*('Reservas'!$A$5:$A$304=C$7)*('Reservas'!$B$5:$B$304&lt;=$B24+1/86400)*('Reservas'!$C$5:$C$304&gt;$B24+1/86400)*ROW('Reservas'!$D$5:$D$304))))&amp;IF(INDEX('Reservas'!$F$1:$F$304,SUMPRODUCT(MAX(('Reservas'!$D$5:$D$304=$C$4)*('Reservas'!$A$5:$A$304=C$7)*('Reservas'!$B$5:$B$304&lt;=$B24+1/86400)*('Reservas'!$C$5:$C$304&gt;$B24+1/86400)*ROW('Reservas'!$D$5:$D$304))))="",""," – "&amp;INDEX('Reservas'!$F$1:$F$304,SUMPRODUCT(MAX(('Reservas'!$D$5:$D$304=$C$4)*('Reservas'!$A$5:$A$304=C$7)*('Reservas'!$B$5:$B$304&lt;=$B24+1/86400)*('Reservas'!$C$5:$C$304&gt;$B24+1/86400)*ROW('Reservas'!$D$5:$D$304))))))))</f>
        <v/>
      </c>
      <c r="D24" s="22">
        <f>IF($C$4="","",IF(SUMPRODUCT(('Reservas'!$D$5:$D$304=$C$4)*('Reservas'!$A$5:$A$304=D$7)*('Reservas'!$B$5:$B$304&lt;=$B24+1/86400)*('Reservas'!$C$5:$C$304&gt;$B24+1/86400))=0,"",IF(SUMPRODUCT(('Reservas'!$D$5:$D$304=$C$4)*('Reservas'!$A$5:$A$304=D$7)*('Reservas'!$B$5:$B$304&lt;=$B24+1/86400)*('Reservas'!$C$5:$C$304&gt;$B24+1/86400))&gt;1,"⚠ CONFLICTO",INDEX('Reservas'!$E$1:$E$304,SUMPRODUCT(MAX(('Reservas'!$D$5:$D$304=$C$4)*('Reservas'!$A$5:$A$304=D$7)*('Reservas'!$B$5:$B$304&lt;=$B24+1/86400)*('Reservas'!$C$5:$C$304&gt;$B24+1/86400)*ROW('Reservas'!$D$5:$D$304))))&amp;IF(INDEX('Reservas'!$F$1:$F$304,SUMPRODUCT(MAX(('Reservas'!$D$5:$D$304=$C$4)*('Reservas'!$A$5:$A$304=D$7)*('Reservas'!$B$5:$B$304&lt;=$B24+1/86400)*('Reservas'!$C$5:$C$304&gt;$B24+1/86400)*ROW('Reservas'!$D$5:$D$304))))="",""," – "&amp;INDEX('Reservas'!$F$1:$F$304,SUMPRODUCT(MAX(('Reservas'!$D$5:$D$304=$C$4)*('Reservas'!$A$5:$A$304=D$7)*('Reservas'!$B$5:$B$304&lt;=$B24+1/86400)*('Reservas'!$C$5:$C$304&gt;$B24+1/86400)*ROW('Reservas'!$D$5:$D$304))))))))</f>
        <v/>
      </c>
      <c r="E24" s="22">
        <f>IF($C$4="","",IF(SUMPRODUCT(('Reservas'!$D$5:$D$304=$C$4)*('Reservas'!$A$5:$A$304=E$7)*('Reservas'!$B$5:$B$304&lt;=$B24+1/86400)*('Reservas'!$C$5:$C$304&gt;$B24+1/86400))=0,"",IF(SUMPRODUCT(('Reservas'!$D$5:$D$304=$C$4)*('Reservas'!$A$5:$A$304=E$7)*('Reservas'!$B$5:$B$304&lt;=$B24+1/86400)*('Reservas'!$C$5:$C$304&gt;$B24+1/86400))&gt;1,"⚠ CONFLICTO",INDEX('Reservas'!$E$1:$E$304,SUMPRODUCT(MAX(('Reservas'!$D$5:$D$304=$C$4)*('Reservas'!$A$5:$A$304=E$7)*('Reservas'!$B$5:$B$304&lt;=$B24+1/86400)*('Reservas'!$C$5:$C$304&gt;$B24+1/86400)*ROW('Reservas'!$D$5:$D$304))))&amp;IF(INDEX('Reservas'!$F$1:$F$304,SUMPRODUCT(MAX(('Reservas'!$D$5:$D$304=$C$4)*('Reservas'!$A$5:$A$304=E$7)*('Reservas'!$B$5:$B$304&lt;=$B24+1/86400)*('Reservas'!$C$5:$C$304&gt;$B24+1/86400)*ROW('Reservas'!$D$5:$D$304))))="",""," – "&amp;INDEX('Reservas'!$F$1:$F$304,SUMPRODUCT(MAX(('Reservas'!$D$5:$D$304=$C$4)*('Reservas'!$A$5:$A$304=E$7)*('Reservas'!$B$5:$B$304&lt;=$B24+1/86400)*('Reservas'!$C$5:$C$304&gt;$B24+1/86400)*ROW('Reservas'!$D$5:$D$304))))))))</f>
        <v/>
      </c>
      <c r="F24" s="22">
        <f>IF($C$4="","",IF(SUMPRODUCT(('Reservas'!$D$5:$D$304=$C$4)*('Reservas'!$A$5:$A$304=F$7)*('Reservas'!$B$5:$B$304&lt;=$B24+1/86400)*('Reservas'!$C$5:$C$304&gt;$B24+1/86400))=0,"",IF(SUMPRODUCT(('Reservas'!$D$5:$D$304=$C$4)*('Reservas'!$A$5:$A$304=F$7)*('Reservas'!$B$5:$B$304&lt;=$B24+1/86400)*('Reservas'!$C$5:$C$304&gt;$B24+1/86400))&gt;1,"⚠ CONFLICTO",INDEX('Reservas'!$E$1:$E$304,SUMPRODUCT(MAX(('Reservas'!$D$5:$D$304=$C$4)*('Reservas'!$A$5:$A$304=F$7)*('Reservas'!$B$5:$B$304&lt;=$B24+1/86400)*('Reservas'!$C$5:$C$304&gt;$B24+1/86400)*ROW('Reservas'!$D$5:$D$304))))&amp;IF(INDEX('Reservas'!$F$1:$F$304,SUMPRODUCT(MAX(('Reservas'!$D$5:$D$304=$C$4)*('Reservas'!$A$5:$A$304=F$7)*('Reservas'!$B$5:$B$304&lt;=$B24+1/86400)*('Reservas'!$C$5:$C$304&gt;$B24+1/86400)*ROW('Reservas'!$D$5:$D$304))))="",""," – "&amp;INDEX('Reservas'!$F$1:$F$304,SUMPRODUCT(MAX(('Reservas'!$D$5:$D$304=$C$4)*('Reservas'!$A$5:$A$304=F$7)*('Reservas'!$B$5:$B$304&lt;=$B24+1/86400)*('Reservas'!$C$5:$C$304&gt;$B24+1/86400)*ROW('Reservas'!$D$5:$D$304))))))))</f>
        <v/>
      </c>
      <c r="G24" s="22">
        <f>IF($C$4="","",IF(SUMPRODUCT(('Reservas'!$D$5:$D$304=$C$4)*('Reservas'!$A$5:$A$304=G$7)*('Reservas'!$B$5:$B$304&lt;=$B24+1/86400)*('Reservas'!$C$5:$C$304&gt;$B24+1/86400))=0,"",IF(SUMPRODUCT(('Reservas'!$D$5:$D$304=$C$4)*('Reservas'!$A$5:$A$304=G$7)*('Reservas'!$B$5:$B$304&lt;=$B24+1/86400)*('Reservas'!$C$5:$C$304&gt;$B24+1/86400))&gt;1,"⚠ CONFLICTO",INDEX('Reservas'!$E$1:$E$304,SUMPRODUCT(MAX(('Reservas'!$D$5:$D$304=$C$4)*('Reservas'!$A$5:$A$304=G$7)*('Reservas'!$B$5:$B$304&lt;=$B24+1/86400)*('Reservas'!$C$5:$C$304&gt;$B24+1/86400)*ROW('Reservas'!$D$5:$D$304))))&amp;IF(INDEX('Reservas'!$F$1:$F$304,SUMPRODUCT(MAX(('Reservas'!$D$5:$D$304=$C$4)*('Reservas'!$A$5:$A$304=G$7)*('Reservas'!$B$5:$B$304&lt;=$B24+1/86400)*('Reservas'!$C$5:$C$304&gt;$B24+1/86400)*ROW('Reservas'!$D$5:$D$304))))="",""," – "&amp;INDEX('Reservas'!$F$1:$F$304,SUMPRODUCT(MAX(('Reservas'!$D$5:$D$304=$C$4)*('Reservas'!$A$5:$A$304=G$7)*('Reservas'!$B$5:$B$304&lt;=$B24+1/86400)*('Reservas'!$C$5:$C$304&gt;$B24+1/86400)*ROW('Reservas'!$D$5:$D$304))))))))</f>
        <v/>
      </c>
      <c r="H24" s="23">
        <f>IF($C$4="","",IF(SUMPRODUCT(('Reservas'!$D$5:$D$304=$C$4)*('Reservas'!$A$5:$A$304=H$7)*('Reservas'!$B$5:$B$304&lt;=$B24+1/86400)*('Reservas'!$C$5:$C$304&gt;$B24+1/86400))=0,"",IF(SUMPRODUCT(('Reservas'!$D$5:$D$304=$C$4)*('Reservas'!$A$5:$A$304=H$7)*('Reservas'!$B$5:$B$304&lt;=$B24+1/86400)*('Reservas'!$C$5:$C$304&gt;$B24+1/86400))&gt;1,"⚠ CONFLICTO",INDEX('Reservas'!$E$1:$E$304,SUMPRODUCT(MAX(('Reservas'!$D$5:$D$304=$C$4)*('Reservas'!$A$5:$A$304=H$7)*('Reservas'!$B$5:$B$304&lt;=$B24+1/86400)*('Reservas'!$C$5:$C$304&gt;$B24+1/86400)*ROW('Reservas'!$D$5:$D$304))))&amp;IF(INDEX('Reservas'!$F$1:$F$304,SUMPRODUCT(MAX(('Reservas'!$D$5:$D$304=$C$4)*('Reservas'!$A$5:$A$304=H$7)*('Reservas'!$B$5:$B$304&lt;=$B24+1/86400)*('Reservas'!$C$5:$C$304&gt;$B24+1/86400)*ROW('Reservas'!$D$5:$D$304))))="",""," – "&amp;INDEX('Reservas'!$F$1:$F$304,SUMPRODUCT(MAX(('Reservas'!$D$5:$D$304=$C$4)*('Reservas'!$A$5:$A$304=H$7)*('Reservas'!$B$5:$B$304&lt;=$B24+1/86400)*('Reservas'!$C$5:$C$304&gt;$B24+1/86400)*ROW('Reservas'!$D$5:$D$304))))))))</f>
        <v/>
      </c>
      <c r="I24" s="23">
        <f>IF($C$4="","",IF(SUMPRODUCT(('Reservas'!$D$5:$D$304=$C$4)*('Reservas'!$A$5:$A$304=I$7)*('Reservas'!$B$5:$B$304&lt;=$B24+1/86400)*('Reservas'!$C$5:$C$304&gt;$B24+1/86400))=0,"",IF(SUMPRODUCT(('Reservas'!$D$5:$D$304=$C$4)*('Reservas'!$A$5:$A$304=I$7)*('Reservas'!$B$5:$B$304&lt;=$B24+1/86400)*('Reservas'!$C$5:$C$304&gt;$B24+1/86400))&gt;1,"⚠ CONFLICTO",INDEX('Reservas'!$E$1:$E$304,SUMPRODUCT(MAX(('Reservas'!$D$5:$D$304=$C$4)*('Reservas'!$A$5:$A$304=I$7)*('Reservas'!$B$5:$B$304&lt;=$B24+1/86400)*('Reservas'!$C$5:$C$304&gt;$B24+1/86400)*ROW('Reservas'!$D$5:$D$304))))&amp;IF(INDEX('Reservas'!$F$1:$F$304,SUMPRODUCT(MAX(('Reservas'!$D$5:$D$304=$C$4)*('Reservas'!$A$5:$A$304=I$7)*('Reservas'!$B$5:$B$304&lt;=$B24+1/86400)*('Reservas'!$C$5:$C$304&gt;$B24+1/86400)*ROW('Reservas'!$D$5:$D$304))))="",""," – "&amp;INDEX('Reservas'!$F$1:$F$304,SUMPRODUCT(MAX(('Reservas'!$D$5:$D$304=$C$4)*('Reservas'!$A$5:$A$304=I$7)*('Reservas'!$B$5:$B$304&lt;=$B24+1/86400)*('Reservas'!$C$5:$C$304&gt;$B24+1/86400)*ROW('Reservas'!$D$5:$D$304))))))))</f>
        <v/>
      </c>
    </row>
    <row r="25">
      <c r="B25" s="24" t="n">
        <v>0.6458333333333334</v>
      </c>
      <c r="C25" s="22">
        <f>IF($C$4="","",IF(SUMPRODUCT(('Reservas'!$D$5:$D$304=$C$4)*('Reservas'!$A$5:$A$304=C$7)*('Reservas'!$B$5:$B$304&lt;=$B25+1/86400)*('Reservas'!$C$5:$C$304&gt;$B25+1/86400))=0,"",IF(SUMPRODUCT(('Reservas'!$D$5:$D$304=$C$4)*('Reservas'!$A$5:$A$304=C$7)*('Reservas'!$B$5:$B$304&lt;=$B25+1/86400)*('Reservas'!$C$5:$C$304&gt;$B25+1/86400))&gt;1,"⚠ CONFLICTO",INDEX('Reservas'!$E$1:$E$304,SUMPRODUCT(MAX(('Reservas'!$D$5:$D$304=$C$4)*('Reservas'!$A$5:$A$304=C$7)*('Reservas'!$B$5:$B$304&lt;=$B25+1/86400)*('Reservas'!$C$5:$C$304&gt;$B25+1/86400)*ROW('Reservas'!$D$5:$D$304))))&amp;IF(INDEX('Reservas'!$F$1:$F$304,SUMPRODUCT(MAX(('Reservas'!$D$5:$D$304=$C$4)*('Reservas'!$A$5:$A$304=C$7)*('Reservas'!$B$5:$B$304&lt;=$B25+1/86400)*('Reservas'!$C$5:$C$304&gt;$B25+1/86400)*ROW('Reservas'!$D$5:$D$304))))="",""," – "&amp;INDEX('Reservas'!$F$1:$F$304,SUMPRODUCT(MAX(('Reservas'!$D$5:$D$304=$C$4)*('Reservas'!$A$5:$A$304=C$7)*('Reservas'!$B$5:$B$304&lt;=$B25+1/86400)*('Reservas'!$C$5:$C$304&gt;$B25+1/86400)*ROW('Reservas'!$D$5:$D$304))))))))</f>
        <v/>
      </c>
      <c r="D25" s="22">
        <f>IF($C$4="","",IF(SUMPRODUCT(('Reservas'!$D$5:$D$304=$C$4)*('Reservas'!$A$5:$A$304=D$7)*('Reservas'!$B$5:$B$304&lt;=$B25+1/86400)*('Reservas'!$C$5:$C$304&gt;$B25+1/86400))=0,"",IF(SUMPRODUCT(('Reservas'!$D$5:$D$304=$C$4)*('Reservas'!$A$5:$A$304=D$7)*('Reservas'!$B$5:$B$304&lt;=$B25+1/86400)*('Reservas'!$C$5:$C$304&gt;$B25+1/86400))&gt;1,"⚠ CONFLICTO",INDEX('Reservas'!$E$1:$E$304,SUMPRODUCT(MAX(('Reservas'!$D$5:$D$304=$C$4)*('Reservas'!$A$5:$A$304=D$7)*('Reservas'!$B$5:$B$304&lt;=$B25+1/86400)*('Reservas'!$C$5:$C$304&gt;$B25+1/86400)*ROW('Reservas'!$D$5:$D$304))))&amp;IF(INDEX('Reservas'!$F$1:$F$304,SUMPRODUCT(MAX(('Reservas'!$D$5:$D$304=$C$4)*('Reservas'!$A$5:$A$304=D$7)*('Reservas'!$B$5:$B$304&lt;=$B25+1/86400)*('Reservas'!$C$5:$C$304&gt;$B25+1/86400)*ROW('Reservas'!$D$5:$D$304))))="",""," – "&amp;INDEX('Reservas'!$F$1:$F$304,SUMPRODUCT(MAX(('Reservas'!$D$5:$D$304=$C$4)*('Reservas'!$A$5:$A$304=D$7)*('Reservas'!$B$5:$B$304&lt;=$B25+1/86400)*('Reservas'!$C$5:$C$304&gt;$B25+1/86400)*ROW('Reservas'!$D$5:$D$304))))))))</f>
        <v/>
      </c>
      <c r="E25" s="22">
        <f>IF($C$4="","",IF(SUMPRODUCT(('Reservas'!$D$5:$D$304=$C$4)*('Reservas'!$A$5:$A$304=E$7)*('Reservas'!$B$5:$B$304&lt;=$B25+1/86400)*('Reservas'!$C$5:$C$304&gt;$B25+1/86400))=0,"",IF(SUMPRODUCT(('Reservas'!$D$5:$D$304=$C$4)*('Reservas'!$A$5:$A$304=E$7)*('Reservas'!$B$5:$B$304&lt;=$B25+1/86400)*('Reservas'!$C$5:$C$304&gt;$B25+1/86400))&gt;1,"⚠ CONFLICTO",INDEX('Reservas'!$E$1:$E$304,SUMPRODUCT(MAX(('Reservas'!$D$5:$D$304=$C$4)*('Reservas'!$A$5:$A$304=E$7)*('Reservas'!$B$5:$B$304&lt;=$B25+1/86400)*('Reservas'!$C$5:$C$304&gt;$B25+1/86400)*ROW('Reservas'!$D$5:$D$304))))&amp;IF(INDEX('Reservas'!$F$1:$F$304,SUMPRODUCT(MAX(('Reservas'!$D$5:$D$304=$C$4)*('Reservas'!$A$5:$A$304=E$7)*('Reservas'!$B$5:$B$304&lt;=$B25+1/86400)*('Reservas'!$C$5:$C$304&gt;$B25+1/86400)*ROW('Reservas'!$D$5:$D$304))))="",""," – "&amp;INDEX('Reservas'!$F$1:$F$304,SUMPRODUCT(MAX(('Reservas'!$D$5:$D$304=$C$4)*('Reservas'!$A$5:$A$304=E$7)*('Reservas'!$B$5:$B$304&lt;=$B25+1/86400)*('Reservas'!$C$5:$C$304&gt;$B25+1/86400)*ROW('Reservas'!$D$5:$D$304))))))))</f>
        <v/>
      </c>
      <c r="F25" s="22">
        <f>IF($C$4="","",IF(SUMPRODUCT(('Reservas'!$D$5:$D$304=$C$4)*('Reservas'!$A$5:$A$304=F$7)*('Reservas'!$B$5:$B$304&lt;=$B25+1/86400)*('Reservas'!$C$5:$C$304&gt;$B25+1/86400))=0,"",IF(SUMPRODUCT(('Reservas'!$D$5:$D$304=$C$4)*('Reservas'!$A$5:$A$304=F$7)*('Reservas'!$B$5:$B$304&lt;=$B25+1/86400)*('Reservas'!$C$5:$C$304&gt;$B25+1/86400))&gt;1,"⚠ CONFLICTO",INDEX('Reservas'!$E$1:$E$304,SUMPRODUCT(MAX(('Reservas'!$D$5:$D$304=$C$4)*('Reservas'!$A$5:$A$304=F$7)*('Reservas'!$B$5:$B$304&lt;=$B25+1/86400)*('Reservas'!$C$5:$C$304&gt;$B25+1/86400)*ROW('Reservas'!$D$5:$D$304))))&amp;IF(INDEX('Reservas'!$F$1:$F$304,SUMPRODUCT(MAX(('Reservas'!$D$5:$D$304=$C$4)*('Reservas'!$A$5:$A$304=F$7)*('Reservas'!$B$5:$B$304&lt;=$B25+1/86400)*('Reservas'!$C$5:$C$304&gt;$B25+1/86400)*ROW('Reservas'!$D$5:$D$304))))="",""," – "&amp;INDEX('Reservas'!$F$1:$F$304,SUMPRODUCT(MAX(('Reservas'!$D$5:$D$304=$C$4)*('Reservas'!$A$5:$A$304=F$7)*('Reservas'!$B$5:$B$304&lt;=$B25+1/86400)*('Reservas'!$C$5:$C$304&gt;$B25+1/86400)*ROW('Reservas'!$D$5:$D$304))))))))</f>
        <v/>
      </c>
      <c r="G25" s="22">
        <f>IF($C$4="","",IF(SUMPRODUCT(('Reservas'!$D$5:$D$304=$C$4)*('Reservas'!$A$5:$A$304=G$7)*('Reservas'!$B$5:$B$304&lt;=$B25+1/86400)*('Reservas'!$C$5:$C$304&gt;$B25+1/86400))=0,"",IF(SUMPRODUCT(('Reservas'!$D$5:$D$304=$C$4)*('Reservas'!$A$5:$A$304=G$7)*('Reservas'!$B$5:$B$304&lt;=$B25+1/86400)*('Reservas'!$C$5:$C$304&gt;$B25+1/86400))&gt;1,"⚠ CONFLICTO",INDEX('Reservas'!$E$1:$E$304,SUMPRODUCT(MAX(('Reservas'!$D$5:$D$304=$C$4)*('Reservas'!$A$5:$A$304=G$7)*('Reservas'!$B$5:$B$304&lt;=$B25+1/86400)*('Reservas'!$C$5:$C$304&gt;$B25+1/86400)*ROW('Reservas'!$D$5:$D$304))))&amp;IF(INDEX('Reservas'!$F$1:$F$304,SUMPRODUCT(MAX(('Reservas'!$D$5:$D$304=$C$4)*('Reservas'!$A$5:$A$304=G$7)*('Reservas'!$B$5:$B$304&lt;=$B25+1/86400)*('Reservas'!$C$5:$C$304&gt;$B25+1/86400)*ROW('Reservas'!$D$5:$D$304))))="",""," – "&amp;INDEX('Reservas'!$F$1:$F$304,SUMPRODUCT(MAX(('Reservas'!$D$5:$D$304=$C$4)*('Reservas'!$A$5:$A$304=G$7)*('Reservas'!$B$5:$B$304&lt;=$B25+1/86400)*('Reservas'!$C$5:$C$304&gt;$B25+1/86400)*ROW('Reservas'!$D$5:$D$304))))))))</f>
        <v/>
      </c>
      <c r="H25" s="23">
        <f>IF($C$4="","",IF(SUMPRODUCT(('Reservas'!$D$5:$D$304=$C$4)*('Reservas'!$A$5:$A$304=H$7)*('Reservas'!$B$5:$B$304&lt;=$B25+1/86400)*('Reservas'!$C$5:$C$304&gt;$B25+1/86400))=0,"",IF(SUMPRODUCT(('Reservas'!$D$5:$D$304=$C$4)*('Reservas'!$A$5:$A$304=H$7)*('Reservas'!$B$5:$B$304&lt;=$B25+1/86400)*('Reservas'!$C$5:$C$304&gt;$B25+1/86400))&gt;1,"⚠ CONFLICTO",INDEX('Reservas'!$E$1:$E$304,SUMPRODUCT(MAX(('Reservas'!$D$5:$D$304=$C$4)*('Reservas'!$A$5:$A$304=H$7)*('Reservas'!$B$5:$B$304&lt;=$B25+1/86400)*('Reservas'!$C$5:$C$304&gt;$B25+1/86400)*ROW('Reservas'!$D$5:$D$304))))&amp;IF(INDEX('Reservas'!$F$1:$F$304,SUMPRODUCT(MAX(('Reservas'!$D$5:$D$304=$C$4)*('Reservas'!$A$5:$A$304=H$7)*('Reservas'!$B$5:$B$304&lt;=$B25+1/86400)*('Reservas'!$C$5:$C$304&gt;$B25+1/86400)*ROW('Reservas'!$D$5:$D$304))))="",""," – "&amp;INDEX('Reservas'!$F$1:$F$304,SUMPRODUCT(MAX(('Reservas'!$D$5:$D$304=$C$4)*('Reservas'!$A$5:$A$304=H$7)*('Reservas'!$B$5:$B$304&lt;=$B25+1/86400)*('Reservas'!$C$5:$C$304&gt;$B25+1/86400)*ROW('Reservas'!$D$5:$D$304))))))))</f>
        <v/>
      </c>
      <c r="I25" s="23">
        <f>IF($C$4="","",IF(SUMPRODUCT(('Reservas'!$D$5:$D$304=$C$4)*('Reservas'!$A$5:$A$304=I$7)*('Reservas'!$B$5:$B$304&lt;=$B25+1/86400)*('Reservas'!$C$5:$C$304&gt;$B25+1/86400))=0,"",IF(SUMPRODUCT(('Reservas'!$D$5:$D$304=$C$4)*('Reservas'!$A$5:$A$304=I$7)*('Reservas'!$B$5:$B$304&lt;=$B25+1/86400)*('Reservas'!$C$5:$C$304&gt;$B25+1/86400))&gt;1,"⚠ CONFLICTO",INDEX('Reservas'!$E$1:$E$304,SUMPRODUCT(MAX(('Reservas'!$D$5:$D$304=$C$4)*('Reservas'!$A$5:$A$304=I$7)*('Reservas'!$B$5:$B$304&lt;=$B25+1/86400)*('Reservas'!$C$5:$C$304&gt;$B25+1/86400)*ROW('Reservas'!$D$5:$D$304))))&amp;IF(INDEX('Reservas'!$F$1:$F$304,SUMPRODUCT(MAX(('Reservas'!$D$5:$D$304=$C$4)*('Reservas'!$A$5:$A$304=I$7)*('Reservas'!$B$5:$B$304&lt;=$B25+1/86400)*('Reservas'!$C$5:$C$304&gt;$B25+1/86400)*ROW('Reservas'!$D$5:$D$304))))="",""," – "&amp;INDEX('Reservas'!$F$1:$F$304,SUMPRODUCT(MAX(('Reservas'!$D$5:$D$304=$C$4)*('Reservas'!$A$5:$A$304=I$7)*('Reservas'!$B$5:$B$304&lt;=$B25+1/86400)*('Reservas'!$C$5:$C$304&gt;$B25+1/86400)*ROW('Reservas'!$D$5:$D$304))))))))</f>
        <v/>
      </c>
    </row>
    <row r="26">
      <c r="B26" s="21" t="n">
        <v>0.6666666666666666</v>
      </c>
      <c r="C26" s="22">
        <f>IF($C$4="","",IF(SUMPRODUCT(('Reservas'!$D$5:$D$304=$C$4)*('Reservas'!$A$5:$A$304=C$7)*('Reservas'!$B$5:$B$304&lt;=$B26+1/86400)*('Reservas'!$C$5:$C$304&gt;$B26+1/86400))=0,"",IF(SUMPRODUCT(('Reservas'!$D$5:$D$304=$C$4)*('Reservas'!$A$5:$A$304=C$7)*('Reservas'!$B$5:$B$304&lt;=$B26+1/86400)*('Reservas'!$C$5:$C$304&gt;$B26+1/86400))&gt;1,"⚠ CONFLICTO",INDEX('Reservas'!$E$1:$E$304,SUMPRODUCT(MAX(('Reservas'!$D$5:$D$304=$C$4)*('Reservas'!$A$5:$A$304=C$7)*('Reservas'!$B$5:$B$304&lt;=$B26+1/86400)*('Reservas'!$C$5:$C$304&gt;$B26+1/86400)*ROW('Reservas'!$D$5:$D$304))))&amp;IF(INDEX('Reservas'!$F$1:$F$304,SUMPRODUCT(MAX(('Reservas'!$D$5:$D$304=$C$4)*('Reservas'!$A$5:$A$304=C$7)*('Reservas'!$B$5:$B$304&lt;=$B26+1/86400)*('Reservas'!$C$5:$C$304&gt;$B26+1/86400)*ROW('Reservas'!$D$5:$D$304))))="",""," – "&amp;INDEX('Reservas'!$F$1:$F$304,SUMPRODUCT(MAX(('Reservas'!$D$5:$D$304=$C$4)*('Reservas'!$A$5:$A$304=C$7)*('Reservas'!$B$5:$B$304&lt;=$B26+1/86400)*('Reservas'!$C$5:$C$304&gt;$B26+1/86400)*ROW('Reservas'!$D$5:$D$304))))))))</f>
        <v/>
      </c>
      <c r="D26" s="22">
        <f>IF($C$4="","",IF(SUMPRODUCT(('Reservas'!$D$5:$D$304=$C$4)*('Reservas'!$A$5:$A$304=D$7)*('Reservas'!$B$5:$B$304&lt;=$B26+1/86400)*('Reservas'!$C$5:$C$304&gt;$B26+1/86400))=0,"",IF(SUMPRODUCT(('Reservas'!$D$5:$D$304=$C$4)*('Reservas'!$A$5:$A$304=D$7)*('Reservas'!$B$5:$B$304&lt;=$B26+1/86400)*('Reservas'!$C$5:$C$304&gt;$B26+1/86400))&gt;1,"⚠ CONFLICTO",INDEX('Reservas'!$E$1:$E$304,SUMPRODUCT(MAX(('Reservas'!$D$5:$D$304=$C$4)*('Reservas'!$A$5:$A$304=D$7)*('Reservas'!$B$5:$B$304&lt;=$B26+1/86400)*('Reservas'!$C$5:$C$304&gt;$B26+1/86400)*ROW('Reservas'!$D$5:$D$304))))&amp;IF(INDEX('Reservas'!$F$1:$F$304,SUMPRODUCT(MAX(('Reservas'!$D$5:$D$304=$C$4)*('Reservas'!$A$5:$A$304=D$7)*('Reservas'!$B$5:$B$304&lt;=$B26+1/86400)*('Reservas'!$C$5:$C$304&gt;$B26+1/86400)*ROW('Reservas'!$D$5:$D$304))))="",""," – "&amp;INDEX('Reservas'!$F$1:$F$304,SUMPRODUCT(MAX(('Reservas'!$D$5:$D$304=$C$4)*('Reservas'!$A$5:$A$304=D$7)*('Reservas'!$B$5:$B$304&lt;=$B26+1/86400)*('Reservas'!$C$5:$C$304&gt;$B26+1/86400)*ROW('Reservas'!$D$5:$D$304))))))))</f>
        <v/>
      </c>
      <c r="E26" s="22">
        <f>IF($C$4="","",IF(SUMPRODUCT(('Reservas'!$D$5:$D$304=$C$4)*('Reservas'!$A$5:$A$304=E$7)*('Reservas'!$B$5:$B$304&lt;=$B26+1/86400)*('Reservas'!$C$5:$C$304&gt;$B26+1/86400))=0,"",IF(SUMPRODUCT(('Reservas'!$D$5:$D$304=$C$4)*('Reservas'!$A$5:$A$304=E$7)*('Reservas'!$B$5:$B$304&lt;=$B26+1/86400)*('Reservas'!$C$5:$C$304&gt;$B26+1/86400))&gt;1,"⚠ CONFLICTO",INDEX('Reservas'!$E$1:$E$304,SUMPRODUCT(MAX(('Reservas'!$D$5:$D$304=$C$4)*('Reservas'!$A$5:$A$304=E$7)*('Reservas'!$B$5:$B$304&lt;=$B26+1/86400)*('Reservas'!$C$5:$C$304&gt;$B26+1/86400)*ROW('Reservas'!$D$5:$D$304))))&amp;IF(INDEX('Reservas'!$F$1:$F$304,SUMPRODUCT(MAX(('Reservas'!$D$5:$D$304=$C$4)*('Reservas'!$A$5:$A$304=E$7)*('Reservas'!$B$5:$B$304&lt;=$B26+1/86400)*('Reservas'!$C$5:$C$304&gt;$B26+1/86400)*ROW('Reservas'!$D$5:$D$304))))="",""," – "&amp;INDEX('Reservas'!$F$1:$F$304,SUMPRODUCT(MAX(('Reservas'!$D$5:$D$304=$C$4)*('Reservas'!$A$5:$A$304=E$7)*('Reservas'!$B$5:$B$304&lt;=$B26+1/86400)*('Reservas'!$C$5:$C$304&gt;$B26+1/86400)*ROW('Reservas'!$D$5:$D$304))))))))</f>
        <v/>
      </c>
      <c r="F26" s="22">
        <f>IF($C$4="","",IF(SUMPRODUCT(('Reservas'!$D$5:$D$304=$C$4)*('Reservas'!$A$5:$A$304=F$7)*('Reservas'!$B$5:$B$304&lt;=$B26+1/86400)*('Reservas'!$C$5:$C$304&gt;$B26+1/86400))=0,"",IF(SUMPRODUCT(('Reservas'!$D$5:$D$304=$C$4)*('Reservas'!$A$5:$A$304=F$7)*('Reservas'!$B$5:$B$304&lt;=$B26+1/86400)*('Reservas'!$C$5:$C$304&gt;$B26+1/86400))&gt;1,"⚠ CONFLICTO",INDEX('Reservas'!$E$1:$E$304,SUMPRODUCT(MAX(('Reservas'!$D$5:$D$304=$C$4)*('Reservas'!$A$5:$A$304=F$7)*('Reservas'!$B$5:$B$304&lt;=$B26+1/86400)*('Reservas'!$C$5:$C$304&gt;$B26+1/86400)*ROW('Reservas'!$D$5:$D$304))))&amp;IF(INDEX('Reservas'!$F$1:$F$304,SUMPRODUCT(MAX(('Reservas'!$D$5:$D$304=$C$4)*('Reservas'!$A$5:$A$304=F$7)*('Reservas'!$B$5:$B$304&lt;=$B26+1/86400)*('Reservas'!$C$5:$C$304&gt;$B26+1/86400)*ROW('Reservas'!$D$5:$D$304))))="",""," – "&amp;INDEX('Reservas'!$F$1:$F$304,SUMPRODUCT(MAX(('Reservas'!$D$5:$D$304=$C$4)*('Reservas'!$A$5:$A$304=F$7)*('Reservas'!$B$5:$B$304&lt;=$B26+1/86400)*('Reservas'!$C$5:$C$304&gt;$B26+1/86400)*ROW('Reservas'!$D$5:$D$304))))))))</f>
        <v/>
      </c>
      <c r="G26" s="22">
        <f>IF($C$4="","",IF(SUMPRODUCT(('Reservas'!$D$5:$D$304=$C$4)*('Reservas'!$A$5:$A$304=G$7)*('Reservas'!$B$5:$B$304&lt;=$B26+1/86400)*('Reservas'!$C$5:$C$304&gt;$B26+1/86400))=0,"",IF(SUMPRODUCT(('Reservas'!$D$5:$D$304=$C$4)*('Reservas'!$A$5:$A$304=G$7)*('Reservas'!$B$5:$B$304&lt;=$B26+1/86400)*('Reservas'!$C$5:$C$304&gt;$B26+1/86400))&gt;1,"⚠ CONFLICTO",INDEX('Reservas'!$E$1:$E$304,SUMPRODUCT(MAX(('Reservas'!$D$5:$D$304=$C$4)*('Reservas'!$A$5:$A$304=G$7)*('Reservas'!$B$5:$B$304&lt;=$B26+1/86400)*('Reservas'!$C$5:$C$304&gt;$B26+1/86400)*ROW('Reservas'!$D$5:$D$304))))&amp;IF(INDEX('Reservas'!$F$1:$F$304,SUMPRODUCT(MAX(('Reservas'!$D$5:$D$304=$C$4)*('Reservas'!$A$5:$A$304=G$7)*('Reservas'!$B$5:$B$304&lt;=$B26+1/86400)*('Reservas'!$C$5:$C$304&gt;$B26+1/86400)*ROW('Reservas'!$D$5:$D$304))))="",""," – "&amp;INDEX('Reservas'!$F$1:$F$304,SUMPRODUCT(MAX(('Reservas'!$D$5:$D$304=$C$4)*('Reservas'!$A$5:$A$304=G$7)*('Reservas'!$B$5:$B$304&lt;=$B26+1/86400)*('Reservas'!$C$5:$C$304&gt;$B26+1/86400)*ROW('Reservas'!$D$5:$D$304))))))))</f>
        <v/>
      </c>
      <c r="H26" s="23">
        <f>IF($C$4="","",IF(SUMPRODUCT(('Reservas'!$D$5:$D$304=$C$4)*('Reservas'!$A$5:$A$304=H$7)*('Reservas'!$B$5:$B$304&lt;=$B26+1/86400)*('Reservas'!$C$5:$C$304&gt;$B26+1/86400))=0,"",IF(SUMPRODUCT(('Reservas'!$D$5:$D$304=$C$4)*('Reservas'!$A$5:$A$304=H$7)*('Reservas'!$B$5:$B$304&lt;=$B26+1/86400)*('Reservas'!$C$5:$C$304&gt;$B26+1/86400))&gt;1,"⚠ CONFLICTO",INDEX('Reservas'!$E$1:$E$304,SUMPRODUCT(MAX(('Reservas'!$D$5:$D$304=$C$4)*('Reservas'!$A$5:$A$304=H$7)*('Reservas'!$B$5:$B$304&lt;=$B26+1/86400)*('Reservas'!$C$5:$C$304&gt;$B26+1/86400)*ROW('Reservas'!$D$5:$D$304))))&amp;IF(INDEX('Reservas'!$F$1:$F$304,SUMPRODUCT(MAX(('Reservas'!$D$5:$D$304=$C$4)*('Reservas'!$A$5:$A$304=H$7)*('Reservas'!$B$5:$B$304&lt;=$B26+1/86400)*('Reservas'!$C$5:$C$304&gt;$B26+1/86400)*ROW('Reservas'!$D$5:$D$304))))="",""," – "&amp;INDEX('Reservas'!$F$1:$F$304,SUMPRODUCT(MAX(('Reservas'!$D$5:$D$304=$C$4)*('Reservas'!$A$5:$A$304=H$7)*('Reservas'!$B$5:$B$304&lt;=$B26+1/86400)*('Reservas'!$C$5:$C$304&gt;$B26+1/86400)*ROW('Reservas'!$D$5:$D$304))))))))</f>
        <v/>
      </c>
      <c r="I26" s="23">
        <f>IF($C$4="","",IF(SUMPRODUCT(('Reservas'!$D$5:$D$304=$C$4)*('Reservas'!$A$5:$A$304=I$7)*('Reservas'!$B$5:$B$304&lt;=$B26+1/86400)*('Reservas'!$C$5:$C$304&gt;$B26+1/86400))=0,"",IF(SUMPRODUCT(('Reservas'!$D$5:$D$304=$C$4)*('Reservas'!$A$5:$A$304=I$7)*('Reservas'!$B$5:$B$304&lt;=$B26+1/86400)*('Reservas'!$C$5:$C$304&gt;$B26+1/86400))&gt;1,"⚠ CONFLICTO",INDEX('Reservas'!$E$1:$E$304,SUMPRODUCT(MAX(('Reservas'!$D$5:$D$304=$C$4)*('Reservas'!$A$5:$A$304=I$7)*('Reservas'!$B$5:$B$304&lt;=$B26+1/86400)*('Reservas'!$C$5:$C$304&gt;$B26+1/86400)*ROW('Reservas'!$D$5:$D$304))))&amp;IF(INDEX('Reservas'!$F$1:$F$304,SUMPRODUCT(MAX(('Reservas'!$D$5:$D$304=$C$4)*('Reservas'!$A$5:$A$304=I$7)*('Reservas'!$B$5:$B$304&lt;=$B26+1/86400)*('Reservas'!$C$5:$C$304&gt;$B26+1/86400)*ROW('Reservas'!$D$5:$D$304))))="",""," – "&amp;INDEX('Reservas'!$F$1:$F$304,SUMPRODUCT(MAX(('Reservas'!$D$5:$D$304=$C$4)*('Reservas'!$A$5:$A$304=I$7)*('Reservas'!$B$5:$B$304&lt;=$B26+1/86400)*('Reservas'!$C$5:$C$304&gt;$B26+1/86400)*ROW('Reservas'!$D$5:$D$304))))))))</f>
        <v/>
      </c>
    </row>
    <row r="27">
      <c r="B27" s="24" t="n">
        <v>0.6875</v>
      </c>
      <c r="C27" s="22">
        <f>IF($C$4="","",IF(SUMPRODUCT(('Reservas'!$D$5:$D$304=$C$4)*('Reservas'!$A$5:$A$304=C$7)*('Reservas'!$B$5:$B$304&lt;=$B27+1/86400)*('Reservas'!$C$5:$C$304&gt;$B27+1/86400))=0,"",IF(SUMPRODUCT(('Reservas'!$D$5:$D$304=$C$4)*('Reservas'!$A$5:$A$304=C$7)*('Reservas'!$B$5:$B$304&lt;=$B27+1/86400)*('Reservas'!$C$5:$C$304&gt;$B27+1/86400))&gt;1,"⚠ CONFLICTO",INDEX('Reservas'!$E$1:$E$304,SUMPRODUCT(MAX(('Reservas'!$D$5:$D$304=$C$4)*('Reservas'!$A$5:$A$304=C$7)*('Reservas'!$B$5:$B$304&lt;=$B27+1/86400)*('Reservas'!$C$5:$C$304&gt;$B27+1/86400)*ROW('Reservas'!$D$5:$D$304))))&amp;IF(INDEX('Reservas'!$F$1:$F$304,SUMPRODUCT(MAX(('Reservas'!$D$5:$D$304=$C$4)*('Reservas'!$A$5:$A$304=C$7)*('Reservas'!$B$5:$B$304&lt;=$B27+1/86400)*('Reservas'!$C$5:$C$304&gt;$B27+1/86400)*ROW('Reservas'!$D$5:$D$304))))="",""," – "&amp;INDEX('Reservas'!$F$1:$F$304,SUMPRODUCT(MAX(('Reservas'!$D$5:$D$304=$C$4)*('Reservas'!$A$5:$A$304=C$7)*('Reservas'!$B$5:$B$304&lt;=$B27+1/86400)*('Reservas'!$C$5:$C$304&gt;$B27+1/86400)*ROW('Reservas'!$D$5:$D$304))))))))</f>
        <v/>
      </c>
      <c r="D27" s="22">
        <f>IF($C$4="","",IF(SUMPRODUCT(('Reservas'!$D$5:$D$304=$C$4)*('Reservas'!$A$5:$A$304=D$7)*('Reservas'!$B$5:$B$304&lt;=$B27+1/86400)*('Reservas'!$C$5:$C$304&gt;$B27+1/86400))=0,"",IF(SUMPRODUCT(('Reservas'!$D$5:$D$304=$C$4)*('Reservas'!$A$5:$A$304=D$7)*('Reservas'!$B$5:$B$304&lt;=$B27+1/86400)*('Reservas'!$C$5:$C$304&gt;$B27+1/86400))&gt;1,"⚠ CONFLICTO",INDEX('Reservas'!$E$1:$E$304,SUMPRODUCT(MAX(('Reservas'!$D$5:$D$304=$C$4)*('Reservas'!$A$5:$A$304=D$7)*('Reservas'!$B$5:$B$304&lt;=$B27+1/86400)*('Reservas'!$C$5:$C$304&gt;$B27+1/86400)*ROW('Reservas'!$D$5:$D$304))))&amp;IF(INDEX('Reservas'!$F$1:$F$304,SUMPRODUCT(MAX(('Reservas'!$D$5:$D$304=$C$4)*('Reservas'!$A$5:$A$304=D$7)*('Reservas'!$B$5:$B$304&lt;=$B27+1/86400)*('Reservas'!$C$5:$C$304&gt;$B27+1/86400)*ROW('Reservas'!$D$5:$D$304))))="",""," – "&amp;INDEX('Reservas'!$F$1:$F$304,SUMPRODUCT(MAX(('Reservas'!$D$5:$D$304=$C$4)*('Reservas'!$A$5:$A$304=D$7)*('Reservas'!$B$5:$B$304&lt;=$B27+1/86400)*('Reservas'!$C$5:$C$304&gt;$B27+1/86400)*ROW('Reservas'!$D$5:$D$304))))))))</f>
        <v/>
      </c>
      <c r="E27" s="22">
        <f>IF($C$4="","",IF(SUMPRODUCT(('Reservas'!$D$5:$D$304=$C$4)*('Reservas'!$A$5:$A$304=E$7)*('Reservas'!$B$5:$B$304&lt;=$B27+1/86400)*('Reservas'!$C$5:$C$304&gt;$B27+1/86400))=0,"",IF(SUMPRODUCT(('Reservas'!$D$5:$D$304=$C$4)*('Reservas'!$A$5:$A$304=E$7)*('Reservas'!$B$5:$B$304&lt;=$B27+1/86400)*('Reservas'!$C$5:$C$304&gt;$B27+1/86400))&gt;1,"⚠ CONFLICTO",INDEX('Reservas'!$E$1:$E$304,SUMPRODUCT(MAX(('Reservas'!$D$5:$D$304=$C$4)*('Reservas'!$A$5:$A$304=E$7)*('Reservas'!$B$5:$B$304&lt;=$B27+1/86400)*('Reservas'!$C$5:$C$304&gt;$B27+1/86400)*ROW('Reservas'!$D$5:$D$304))))&amp;IF(INDEX('Reservas'!$F$1:$F$304,SUMPRODUCT(MAX(('Reservas'!$D$5:$D$304=$C$4)*('Reservas'!$A$5:$A$304=E$7)*('Reservas'!$B$5:$B$304&lt;=$B27+1/86400)*('Reservas'!$C$5:$C$304&gt;$B27+1/86400)*ROW('Reservas'!$D$5:$D$304))))="",""," – "&amp;INDEX('Reservas'!$F$1:$F$304,SUMPRODUCT(MAX(('Reservas'!$D$5:$D$304=$C$4)*('Reservas'!$A$5:$A$304=E$7)*('Reservas'!$B$5:$B$304&lt;=$B27+1/86400)*('Reservas'!$C$5:$C$304&gt;$B27+1/86400)*ROW('Reservas'!$D$5:$D$304))))))))</f>
        <v/>
      </c>
      <c r="F27" s="22">
        <f>IF($C$4="","",IF(SUMPRODUCT(('Reservas'!$D$5:$D$304=$C$4)*('Reservas'!$A$5:$A$304=F$7)*('Reservas'!$B$5:$B$304&lt;=$B27+1/86400)*('Reservas'!$C$5:$C$304&gt;$B27+1/86400))=0,"",IF(SUMPRODUCT(('Reservas'!$D$5:$D$304=$C$4)*('Reservas'!$A$5:$A$304=F$7)*('Reservas'!$B$5:$B$304&lt;=$B27+1/86400)*('Reservas'!$C$5:$C$304&gt;$B27+1/86400))&gt;1,"⚠ CONFLICTO",INDEX('Reservas'!$E$1:$E$304,SUMPRODUCT(MAX(('Reservas'!$D$5:$D$304=$C$4)*('Reservas'!$A$5:$A$304=F$7)*('Reservas'!$B$5:$B$304&lt;=$B27+1/86400)*('Reservas'!$C$5:$C$304&gt;$B27+1/86400)*ROW('Reservas'!$D$5:$D$304))))&amp;IF(INDEX('Reservas'!$F$1:$F$304,SUMPRODUCT(MAX(('Reservas'!$D$5:$D$304=$C$4)*('Reservas'!$A$5:$A$304=F$7)*('Reservas'!$B$5:$B$304&lt;=$B27+1/86400)*('Reservas'!$C$5:$C$304&gt;$B27+1/86400)*ROW('Reservas'!$D$5:$D$304))))="",""," – "&amp;INDEX('Reservas'!$F$1:$F$304,SUMPRODUCT(MAX(('Reservas'!$D$5:$D$304=$C$4)*('Reservas'!$A$5:$A$304=F$7)*('Reservas'!$B$5:$B$304&lt;=$B27+1/86400)*('Reservas'!$C$5:$C$304&gt;$B27+1/86400)*ROW('Reservas'!$D$5:$D$304))))))))</f>
        <v/>
      </c>
      <c r="G27" s="22">
        <f>IF($C$4="","",IF(SUMPRODUCT(('Reservas'!$D$5:$D$304=$C$4)*('Reservas'!$A$5:$A$304=G$7)*('Reservas'!$B$5:$B$304&lt;=$B27+1/86400)*('Reservas'!$C$5:$C$304&gt;$B27+1/86400))=0,"",IF(SUMPRODUCT(('Reservas'!$D$5:$D$304=$C$4)*('Reservas'!$A$5:$A$304=G$7)*('Reservas'!$B$5:$B$304&lt;=$B27+1/86400)*('Reservas'!$C$5:$C$304&gt;$B27+1/86400))&gt;1,"⚠ CONFLICTO",INDEX('Reservas'!$E$1:$E$304,SUMPRODUCT(MAX(('Reservas'!$D$5:$D$304=$C$4)*('Reservas'!$A$5:$A$304=G$7)*('Reservas'!$B$5:$B$304&lt;=$B27+1/86400)*('Reservas'!$C$5:$C$304&gt;$B27+1/86400)*ROW('Reservas'!$D$5:$D$304))))&amp;IF(INDEX('Reservas'!$F$1:$F$304,SUMPRODUCT(MAX(('Reservas'!$D$5:$D$304=$C$4)*('Reservas'!$A$5:$A$304=G$7)*('Reservas'!$B$5:$B$304&lt;=$B27+1/86400)*('Reservas'!$C$5:$C$304&gt;$B27+1/86400)*ROW('Reservas'!$D$5:$D$304))))="",""," – "&amp;INDEX('Reservas'!$F$1:$F$304,SUMPRODUCT(MAX(('Reservas'!$D$5:$D$304=$C$4)*('Reservas'!$A$5:$A$304=G$7)*('Reservas'!$B$5:$B$304&lt;=$B27+1/86400)*('Reservas'!$C$5:$C$304&gt;$B27+1/86400)*ROW('Reservas'!$D$5:$D$304))))))))</f>
        <v/>
      </c>
      <c r="H27" s="23">
        <f>IF($C$4="","",IF(SUMPRODUCT(('Reservas'!$D$5:$D$304=$C$4)*('Reservas'!$A$5:$A$304=H$7)*('Reservas'!$B$5:$B$304&lt;=$B27+1/86400)*('Reservas'!$C$5:$C$304&gt;$B27+1/86400))=0,"",IF(SUMPRODUCT(('Reservas'!$D$5:$D$304=$C$4)*('Reservas'!$A$5:$A$304=H$7)*('Reservas'!$B$5:$B$304&lt;=$B27+1/86400)*('Reservas'!$C$5:$C$304&gt;$B27+1/86400))&gt;1,"⚠ CONFLICTO",INDEX('Reservas'!$E$1:$E$304,SUMPRODUCT(MAX(('Reservas'!$D$5:$D$304=$C$4)*('Reservas'!$A$5:$A$304=H$7)*('Reservas'!$B$5:$B$304&lt;=$B27+1/86400)*('Reservas'!$C$5:$C$304&gt;$B27+1/86400)*ROW('Reservas'!$D$5:$D$304))))&amp;IF(INDEX('Reservas'!$F$1:$F$304,SUMPRODUCT(MAX(('Reservas'!$D$5:$D$304=$C$4)*('Reservas'!$A$5:$A$304=H$7)*('Reservas'!$B$5:$B$304&lt;=$B27+1/86400)*('Reservas'!$C$5:$C$304&gt;$B27+1/86400)*ROW('Reservas'!$D$5:$D$304))))="",""," – "&amp;INDEX('Reservas'!$F$1:$F$304,SUMPRODUCT(MAX(('Reservas'!$D$5:$D$304=$C$4)*('Reservas'!$A$5:$A$304=H$7)*('Reservas'!$B$5:$B$304&lt;=$B27+1/86400)*('Reservas'!$C$5:$C$304&gt;$B27+1/86400)*ROW('Reservas'!$D$5:$D$304))))))))</f>
        <v/>
      </c>
      <c r="I27" s="23">
        <f>IF($C$4="","",IF(SUMPRODUCT(('Reservas'!$D$5:$D$304=$C$4)*('Reservas'!$A$5:$A$304=I$7)*('Reservas'!$B$5:$B$304&lt;=$B27+1/86400)*('Reservas'!$C$5:$C$304&gt;$B27+1/86400))=0,"",IF(SUMPRODUCT(('Reservas'!$D$5:$D$304=$C$4)*('Reservas'!$A$5:$A$304=I$7)*('Reservas'!$B$5:$B$304&lt;=$B27+1/86400)*('Reservas'!$C$5:$C$304&gt;$B27+1/86400))&gt;1,"⚠ CONFLICTO",INDEX('Reservas'!$E$1:$E$304,SUMPRODUCT(MAX(('Reservas'!$D$5:$D$304=$C$4)*('Reservas'!$A$5:$A$304=I$7)*('Reservas'!$B$5:$B$304&lt;=$B27+1/86400)*('Reservas'!$C$5:$C$304&gt;$B27+1/86400)*ROW('Reservas'!$D$5:$D$304))))&amp;IF(INDEX('Reservas'!$F$1:$F$304,SUMPRODUCT(MAX(('Reservas'!$D$5:$D$304=$C$4)*('Reservas'!$A$5:$A$304=I$7)*('Reservas'!$B$5:$B$304&lt;=$B27+1/86400)*('Reservas'!$C$5:$C$304&gt;$B27+1/86400)*ROW('Reservas'!$D$5:$D$304))))="",""," – "&amp;INDEX('Reservas'!$F$1:$F$304,SUMPRODUCT(MAX(('Reservas'!$D$5:$D$304=$C$4)*('Reservas'!$A$5:$A$304=I$7)*('Reservas'!$B$5:$B$304&lt;=$B27+1/86400)*('Reservas'!$C$5:$C$304&gt;$B27+1/86400)*ROW('Reservas'!$D$5:$D$304))))))))</f>
        <v/>
      </c>
    </row>
    <row r="28">
      <c r="B28" s="21" t="n">
        <v>0.7083333333333334</v>
      </c>
      <c r="C28" s="22">
        <f>IF($C$4="","",IF(SUMPRODUCT(('Reservas'!$D$5:$D$304=$C$4)*('Reservas'!$A$5:$A$304=C$7)*('Reservas'!$B$5:$B$304&lt;=$B28+1/86400)*('Reservas'!$C$5:$C$304&gt;$B28+1/86400))=0,"",IF(SUMPRODUCT(('Reservas'!$D$5:$D$304=$C$4)*('Reservas'!$A$5:$A$304=C$7)*('Reservas'!$B$5:$B$304&lt;=$B28+1/86400)*('Reservas'!$C$5:$C$304&gt;$B28+1/86400))&gt;1,"⚠ CONFLICTO",INDEX('Reservas'!$E$1:$E$304,SUMPRODUCT(MAX(('Reservas'!$D$5:$D$304=$C$4)*('Reservas'!$A$5:$A$304=C$7)*('Reservas'!$B$5:$B$304&lt;=$B28+1/86400)*('Reservas'!$C$5:$C$304&gt;$B28+1/86400)*ROW('Reservas'!$D$5:$D$304))))&amp;IF(INDEX('Reservas'!$F$1:$F$304,SUMPRODUCT(MAX(('Reservas'!$D$5:$D$304=$C$4)*('Reservas'!$A$5:$A$304=C$7)*('Reservas'!$B$5:$B$304&lt;=$B28+1/86400)*('Reservas'!$C$5:$C$304&gt;$B28+1/86400)*ROW('Reservas'!$D$5:$D$304))))="",""," – "&amp;INDEX('Reservas'!$F$1:$F$304,SUMPRODUCT(MAX(('Reservas'!$D$5:$D$304=$C$4)*('Reservas'!$A$5:$A$304=C$7)*('Reservas'!$B$5:$B$304&lt;=$B28+1/86400)*('Reservas'!$C$5:$C$304&gt;$B28+1/86400)*ROW('Reservas'!$D$5:$D$304))))))))</f>
        <v/>
      </c>
      <c r="D28" s="22">
        <f>IF($C$4="","",IF(SUMPRODUCT(('Reservas'!$D$5:$D$304=$C$4)*('Reservas'!$A$5:$A$304=D$7)*('Reservas'!$B$5:$B$304&lt;=$B28+1/86400)*('Reservas'!$C$5:$C$304&gt;$B28+1/86400))=0,"",IF(SUMPRODUCT(('Reservas'!$D$5:$D$304=$C$4)*('Reservas'!$A$5:$A$304=D$7)*('Reservas'!$B$5:$B$304&lt;=$B28+1/86400)*('Reservas'!$C$5:$C$304&gt;$B28+1/86400))&gt;1,"⚠ CONFLICTO",INDEX('Reservas'!$E$1:$E$304,SUMPRODUCT(MAX(('Reservas'!$D$5:$D$304=$C$4)*('Reservas'!$A$5:$A$304=D$7)*('Reservas'!$B$5:$B$304&lt;=$B28+1/86400)*('Reservas'!$C$5:$C$304&gt;$B28+1/86400)*ROW('Reservas'!$D$5:$D$304))))&amp;IF(INDEX('Reservas'!$F$1:$F$304,SUMPRODUCT(MAX(('Reservas'!$D$5:$D$304=$C$4)*('Reservas'!$A$5:$A$304=D$7)*('Reservas'!$B$5:$B$304&lt;=$B28+1/86400)*('Reservas'!$C$5:$C$304&gt;$B28+1/86400)*ROW('Reservas'!$D$5:$D$304))))="",""," – "&amp;INDEX('Reservas'!$F$1:$F$304,SUMPRODUCT(MAX(('Reservas'!$D$5:$D$304=$C$4)*('Reservas'!$A$5:$A$304=D$7)*('Reservas'!$B$5:$B$304&lt;=$B28+1/86400)*('Reservas'!$C$5:$C$304&gt;$B28+1/86400)*ROW('Reservas'!$D$5:$D$304))))))))</f>
        <v/>
      </c>
      <c r="E28" s="22">
        <f>IF($C$4="","",IF(SUMPRODUCT(('Reservas'!$D$5:$D$304=$C$4)*('Reservas'!$A$5:$A$304=E$7)*('Reservas'!$B$5:$B$304&lt;=$B28+1/86400)*('Reservas'!$C$5:$C$304&gt;$B28+1/86400))=0,"",IF(SUMPRODUCT(('Reservas'!$D$5:$D$304=$C$4)*('Reservas'!$A$5:$A$304=E$7)*('Reservas'!$B$5:$B$304&lt;=$B28+1/86400)*('Reservas'!$C$5:$C$304&gt;$B28+1/86400))&gt;1,"⚠ CONFLICTO",INDEX('Reservas'!$E$1:$E$304,SUMPRODUCT(MAX(('Reservas'!$D$5:$D$304=$C$4)*('Reservas'!$A$5:$A$304=E$7)*('Reservas'!$B$5:$B$304&lt;=$B28+1/86400)*('Reservas'!$C$5:$C$304&gt;$B28+1/86400)*ROW('Reservas'!$D$5:$D$304))))&amp;IF(INDEX('Reservas'!$F$1:$F$304,SUMPRODUCT(MAX(('Reservas'!$D$5:$D$304=$C$4)*('Reservas'!$A$5:$A$304=E$7)*('Reservas'!$B$5:$B$304&lt;=$B28+1/86400)*('Reservas'!$C$5:$C$304&gt;$B28+1/86400)*ROW('Reservas'!$D$5:$D$304))))="",""," – "&amp;INDEX('Reservas'!$F$1:$F$304,SUMPRODUCT(MAX(('Reservas'!$D$5:$D$304=$C$4)*('Reservas'!$A$5:$A$304=E$7)*('Reservas'!$B$5:$B$304&lt;=$B28+1/86400)*('Reservas'!$C$5:$C$304&gt;$B28+1/86400)*ROW('Reservas'!$D$5:$D$304))))))))</f>
        <v/>
      </c>
      <c r="F28" s="22">
        <f>IF($C$4="","",IF(SUMPRODUCT(('Reservas'!$D$5:$D$304=$C$4)*('Reservas'!$A$5:$A$304=F$7)*('Reservas'!$B$5:$B$304&lt;=$B28+1/86400)*('Reservas'!$C$5:$C$304&gt;$B28+1/86400))=0,"",IF(SUMPRODUCT(('Reservas'!$D$5:$D$304=$C$4)*('Reservas'!$A$5:$A$304=F$7)*('Reservas'!$B$5:$B$304&lt;=$B28+1/86400)*('Reservas'!$C$5:$C$304&gt;$B28+1/86400))&gt;1,"⚠ CONFLICTO",INDEX('Reservas'!$E$1:$E$304,SUMPRODUCT(MAX(('Reservas'!$D$5:$D$304=$C$4)*('Reservas'!$A$5:$A$304=F$7)*('Reservas'!$B$5:$B$304&lt;=$B28+1/86400)*('Reservas'!$C$5:$C$304&gt;$B28+1/86400)*ROW('Reservas'!$D$5:$D$304))))&amp;IF(INDEX('Reservas'!$F$1:$F$304,SUMPRODUCT(MAX(('Reservas'!$D$5:$D$304=$C$4)*('Reservas'!$A$5:$A$304=F$7)*('Reservas'!$B$5:$B$304&lt;=$B28+1/86400)*('Reservas'!$C$5:$C$304&gt;$B28+1/86400)*ROW('Reservas'!$D$5:$D$304))))="",""," – "&amp;INDEX('Reservas'!$F$1:$F$304,SUMPRODUCT(MAX(('Reservas'!$D$5:$D$304=$C$4)*('Reservas'!$A$5:$A$304=F$7)*('Reservas'!$B$5:$B$304&lt;=$B28+1/86400)*('Reservas'!$C$5:$C$304&gt;$B28+1/86400)*ROW('Reservas'!$D$5:$D$304))))))))</f>
        <v/>
      </c>
      <c r="G28" s="22">
        <f>IF($C$4="","",IF(SUMPRODUCT(('Reservas'!$D$5:$D$304=$C$4)*('Reservas'!$A$5:$A$304=G$7)*('Reservas'!$B$5:$B$304&lt;=$B28+1/86400)*('Reservas'!$C$5:$C$304&gt;$B28+1/86400))=0,"",IF(SUMPRODUCT(('Reservas'!$D$5:$D$304=$C$4)*('Reservas'!$A$5:$A$304=G$7)*('Reservas'!$B$5:$B$304&lt;=$B28+1/86400)*('Reservas'!$C$5:$C$304&gt;$B28+1/86400))&gt;1,"⚠ CONFLICTO",INDEX('Reservas'!$E$1:$E$304,SUMPRODUCT(MAX(('Reservas'!$D$5:$D$304=$C$4)*('Reservas'!$A$5:$A$304=G$7)*('Reservas'!$B$5:$B$304&lt;=$B28+1/86400)*('Reservas'!$C$5:$C$304&gt;$B28+1/86400)*ROW('Reservas'!$D$5:$D$304))))&amp;IF(INDEX('Reservas'!$F$1:$F$304,SUMPRODUCT(MAX(('Reservas'!$D$5:$D$304=$C$4)*('Reservas'!$A$5:$A$304=G$7)*('Reservas'!$B$5:$B$304&lt;=$B28+1/86400)*('Reservas'!$C$5:$C$304&gt;$B28+1/86400)*ROW('Reservas'!$D$5:$D$304))))="",""," – "&amp;INDEX('Reservas'!$F$1:$F$304,SUMPRODUCT(MAX(('Reservas'!$D$5:$D$304=$C$4)*('Reservas'!$A$5:$A$304=G$7)*('Reservas'!$B$5:$B$304&lt;=$B28+1/86400)*('Reservas'!$C$5:$C$304&gt;$B28+1/86400)*ROW('Reservas'!$D$5:$D$304))))))))</f>
        <v/>
      </c>
      <c r="H28" s="23">
        <f>IF($C$4="","",IF(SUMPRODUCT(('Reservas'!$D$5:$D$304=$C$4)*('Reservas'!$A$5:$A$304=H$7)*('Reservas'!$B$5:$B$304&lt;=$B28+1/86400)*('Reservas'!$C$5:$C$304&gt;$B28+1/86400))=0,"",IF(SUMPRODUCT(('Reservas'!$D$5:$D$304=$C$4)*('Reservas'!$A$5:$A$304=H$7)*('Reservas'!$B$5:$B$304&lt;=$B28+1/86400)*('Reservas'!$C$5:$C$304&gt;$B28+1/86400))&gt;1,"⚠ CONFLICTO",INDEX('Reservas'!$E$1:$E$304,SUMPRODUCT(MAX(('Reservas'!$D$5:$D$304=$C$4)*('Reservas'!$A$5:$A$304=H$7)*('Reservas'!$B$5:$B$304&lt;=$B28+1/86400)*('Reservas'!$C$5:$C$304&gt;$B28+1/86400)*ROW('Reservas'!$D$5:$D$304))))&amp;IF(INDEX('Reservas'!$F$1:$F$304,SUMPRODUCT(MAX(('Reservas'!$D$5:$D$304=$C$4)*('Reservas'!$A$5:$A$304=H$7)*('Reservas'!$B$5:$B$304&lt;=$B28+1/86400)*('Reservas'!$C$5:$C$304&gt;$B28+1/86400)*ROW('Reservas'!$D$5:$D$304))))="",""," – "&amp;INDEX('Reservas'!$F$1:$F$304,SUMPRODUCT(MAX(('Reservas'!$D$5:$D$304=$C$4)*('Reservas'!$A$5:$A$304=H$7)*('Reservas'!$B$5:$B$304&lt;=$B28+1/86400)*('Reservas'!$C$5:$C$304&gt;$B28+1/86400)*ROW('Reservas'!$D$5:$D$304))))))))</f>
        <v/>
      </c>
      <c r="I28" s="23">
        <f>IF($C$4="","",IF(SUMPRODUCT(('Reservas'!$D$5:$D$304=$C$4)*('Reservas'!$A$5:$A$304=I$7)*('Reservas'!$B$5:$B$304&lt;=$B28+1/86400)*('Reservas'!$C$5:$C$304&gt;$B28+1/86400))=0,"",IF(SUMPRODUCT(('Reservas'!$D$5:$D$304=$C$4)*('Reservas'!$A$5:$A$304=I$7)*('Reservas'!$B$5:$B$304&lt;=$B28+1/86400)*('Reservas'!$C$5:$C$304&gt;$B28+1/86400))&gt;1,"⚠ CONFLICTO",INDEX('Reservas'!$E$1:$E$304,SUMPRODUCT(MAX(('Reservas'!$D$5:$D$304=$C$4)*('Reservas'!$A$5:$A$304=I$7)*('Reservas'!$B$5:$B$304&lt;=$B28+1/86400)*('Reservas'!$C$5:$C$304&gt;$B28+1/86400)*ROW('Reservas'!$D$5:$D$304))))&amp;IF(INDEX('Reservas'!$F$1:$F$304,SUMPRODUCT(MAX(('Reservas'!$D$5:$D$304=$C$4)*('Reservas'!$A$5:$A$304=I$7)*('Reservas'!$B$5:$B$304&lt;=$B28+1/86400)*('Reservas'!$C$5:$C$304&gt;$B28+1/86400)*ROW('Reservas'!$D$5:$D$304))))="",""," – "&amp;INDEX('Reservas'!$F$1:$F$304,SUMPRODUCT(MAX(('Reservas'!$D$5:$D$304=$C$4)*('Reservas'!$A$5:$A$304=I$7)*('Reservas'!$B$5:$B$304&lt;=$B28+1/86400)*('Reservas'!$C$5:$C$304&gt;$B28+1/86400)*ROW('Reservas'!$D$5:$D$304))))))))</f>
        <v/>
      </c>
    </row>
    <row r="29">
      <c r="B29" s="24" t="n">
        <v>0.7291666666666666</v>
      </c>
      <c r="C29" s="22">
        <f>IF($C$4="","",IF(SUMPRODUCT(('Reservas'!$D$5:$D$304=$C$4)*('Reservas'!$A$5:$A$304=C$7)*('Reservas'!$B$5:$B$304&lt;=$B29+1/86400)*('Reservas'!$C$5:$C$304&gt;$B29+1/86400))=0,"",IF(SUMPRODUCT(('Reservas'!$D$5:$D$304=$C$4)*('Reservas'!$A$5:$A$304=C$7)*('Reservas'!$B$5:$B$304&lt;=$B29+1/86400)*('Reservas'!$C$5:$C$304&gt;$B29+1/86400))&gt;1,"⚠ CONFLICTO",INDEX('Reservas'!$E$1:$E$304,SUMPRODUCT(MAX(('Reservas'!$D$5:$D$304=$C$4)*('Reservas'!$A$5:$A$304=C$7)*('Reservas'!$B$5:$B$304&lt;=$B29+1/86400)*('Reservas'!$C$5:$C$304&gt;$B29+1/86400)*ROW('Reservas'!$D$5:$D$304))))&amp;IF(INDEX('Reservas'!$F$1:$F$304,SUMPRODUCT(MAX(('Reservas'!$D$5:$D$304=$C$4)*('Reservas'!$A$5:$A$304=C$7)*('Reservas'!$B$5:$B$304&lt;=$B29+1/86400)*('Reservas'!$C$5:$C$304&gt;$B29+1/86400)*ROW('Reservas'!$D$5:$D$304))))="",""," – "&amp;INDEX('Reservas'!$F$1:$F$304,SUMPRODUCT(MAX(('Reservas'!$D$5:$D$304=$C$4)*('Reservas'!$A$5:$A$304=C$7)*('Reservas'!$B$5:$B$304&lt;=$B29+1/86400)*('Reservas'!$C$5:$C$304&gt;$B29+1/86400)*ROW('Reservas'!$D$5:$D$304))))))))</f>
        <v/>
      </c>
      <c r="D29" s="22">
        <f>IF($C$4="","",IF(SUMPRODUCT(('Reservas'!$D$5:$D$304=$C$4)*('Reservas'!$A$5:$A$304=D$7)*('Reservas'!$B$5:$B$304&lt;=$B29+1/86400)*('Reservas'!$C$5:$C$304&gt;$B29+1/86400))=0,"",IF(SUMPRODUCT(('Reservas'!$D$5:$D$304=$C$4)*('Reservas'!$A$5:$A$304=D$7)*('Reservas'!$B$5:$B$304&lt;=$B29+1/86400)*('Reservas'!$C$5:$C$304&gt;$B29+1/86400))&gt;1,"⚠ CONFLICTO",INDEX('Reservas'!$E$1:$E$304,SUMPRODUCT(MAX(('Reservas'!$D$5:$D$304=$C$4)*('Reservas'!$A$5:$A$304=D$7)*('Reservas'!$B$5:$B$304&lt;=$B29+1/86400)*('Reservas'!$C$5:$C$304&gt;$B29+1/86400)*ROW('Reservas'!$D$5:$D$304))))&amp;IF(INDEX('Reservas'!$F$1:$F$304,SUMPRODUCT(MAX(('Reservas'!$D$5:$D$304=$C$4)*('Reservas'!$A$5:$A$304=D$7)*('Reservas'!$B$5:$B$304&lt;=$B29+1/86400)*('Reservas'!$C$5:$C$304&gt;$B29+1/86400)*ROW('Reservas'!$D$5:$D$304))))="",""," – "&amp;INDEX('Reservas'!$F$1:$F$304,SUMPRODUCT(MAX(('Reservas'!$D$5:$D$304=$C$4)*('Reservas'!$A$5:$A$304=D$7)*('Reservas'!$B$5:$B$304&lt;=$B29+1/86400)*('Reservas'!$C$5:$C$304&gt;$B29+1/86400)*ROW('Reservas'!$D$5:$D$304))))))))</f>
        <v/>
      </c>
      <c r="E29" s="22">
        <f>IF($C$4="","",IF(SUMPRODUCT(('Reservas'!$D$5:$D$304=$C$4)*('Reservas'!$A$5:$A$304=E$7)*('Reservas'!$B$5:$B$304&lt;=$B29+1/86400)*('Reservas'!$C$5:$C$304&gt;$B29+1/86400))=0,"",IF(SUMPRODUCT(('Reservas'!$D$5:$D$304=$C$4)*('Reservas'!$A$5:$A$304=E$7)*('Reservas'!$B$5:$B$304&lt;=$B29+1/86400)*('Reservas'!$C$5:$C$304&gt;$B29+1/86400))&gt;1,"⚠ CONFLICTO",INDEX('Reservas'!$E$1:$E$304,SUMPRODUCT(MAX(('Reservas'!$D$5:$D$304=$C$4)*('Reservas'!$A$5:$A$304=E$7)*('Reservas'!$B$5:$B$304&lt;=$B29+1/86400)*('Reservas'!$C$5:$C$304&gt;$B29+1/86400)*ROW('Reservas'!$D$5:$D$304))))&amp;IF(INDEX('Reservas'!$F$1:$F$304,SUMPRODUCT(MAX(('Reservas'!$D$5:$D$304=$C$4)*('Reservas'!$A$5:$A$304=E$7)*('Reservas'!$B$5:$B$304&lt;=$B29+1/86400)*('Reservas'!$C$5:$C$304&gt;$B29+1/86400)*ROW('Reservas'!$D$5:$D$304))))="",""," – "&amp;INDEX('Reservas'!$F$1:$F$304,SUMPRODUCT(MAX(('Reservas'!$D$5:$D$304=$C$4)*('Reservas'!$A$5:$A$304=E$7)*('Reservas'!$B$5:$B$304&lt;=$B29+1/86400)*('Reservas'!$C$5:$C$304&gt;$B29+1/86400)*ROW('Reservas'!$D$5:$D$304))))))))</f>
        <v/>
      </c>
      <c r="F29" s="22">
        <f>IF($C$4="","",IF(SUMPRODUCT(('Reservas'!$D$5:$D$304=$C$4)*('Reservas'!$A$5:$A$304=F$7)*('Reservas'!$B$5:$B$304&lt;=$B29+1/86400)*('Reservas'!$C$5:$C$304&gt;$B29+1/86400))=0,"",IF(SUMPRODUCT(('Reservas'!$D$5:$D$304=$C$4)*('Reservas'!$A$5:$A$304=F$7)*('Reservas'!$B$5:$B$304&lt;=$B29+1/86400)*('Reservas'!$C$5:$C$304&gt;$B29+1/86400))&gt;1,"⚠ CONFLICTO",INDEX('Reservas'!$E$1:$E$304,SUMPRODUCT(MAX(('Reservas'!$D$5:$D$304=$C$4)*('Reservas'!$A$5:$A$304=F$7)*('Reservas'!$B$5:$B$304&lt;=$B29+1/86400)*('Reservas'!$C$5:$C$304&gt;$B29+1/86400)*ROW('Reservas'!$D$5:$D$304))))&amp;IF(INDEX('Reservas'!$F$1:$F$304,SUMPRODUCT(MAX(('Reservas'!$D$5:$D$304=$C$4)*('Reservas'!$A$5:$A$304=F$7)*('Reservas'!$B$5:$B$304&lt;=$B29+1/86400)*('Reservas'!$C$5:$C$304&gt;$B29+1/86400)*ROW('Reservas'!$D$5:$D$304))))="",""," – "&amp;INDEX('Reservas'!$F$1:$F$304,SUMPRODUCT(MAX(('Reservas'!$D$5:$D$304=$C$4)*('Reservas'!$A$5:$A$304=F$7)*('Reservas'!$B$5:$B$304&lt;=$B29+1/86400)*('Reservas'!$C$5:$C$304&gt;$B29+1/86400)*ROW('Reservas'!$D$5:$D$304))))))))</f>
        <v/>
      </c>
      <c r="G29" s="22">
        <f>IF($C$4="","",IF(SUMPRODUCT(('Reservas'!$D$5:$D$304=$C$4)*('Reservas'!$A$5:$A$304=G$7)*('Reservas'!$B$5:$B$304&lt;=$B29+1/86400)*('Reservas'!$C$5:$C$304&gt;$B29+1/86400))=0,"",IF(SUMPRODUCT(('Reservas'!$D$5:$D$304=$C$4)*('Reservas'!$A$5:$A$304=G$7)*('Reservas'!$B$5:$B$304&lt;=$B29+1/86400)*('Reservas'!$C$5:$C$304&gt;$B29+1/86400))&gt;1,"⚠ CONFLICTO",INDEX('Reservas'!$E$1:$E$304,SUMPRODUCT(MAX(('Reservas'!$D$5:$D$304=$C$4)*('Reservas'!$A$5:$A$304=G$7)*('Reservas'!$B$5:$B$304&lt;=$B29+1/86400)*('Reservas'!$C$5:$C$304&gt;$B29+1/86400)*ROW('Reservas'!$D$5:$D$304))))&amp;IF(INDEX('Reservas'!$F$1:$F$304,SUMPRODUCT(MAX(('Reservas'!$D$5:$D$304=$C$4)*('Reservas'!$A$5:$A$304=G$7)*('Reservas'!$B$5:$B$304&lt;=$B29+1/86400)*('Reservas'!$C$5:$C$304&gt;$B29+1/86400)*ROW('Reservas'!$D$5:$D$304))))="",""," – "&amp;INDEX('Reservas'!$F$1:$F$304,SUMPRODUCT(MAX(('Reservas'!$D$5:$D$304=$C$4)*('Reservas'!$A$5:$A$304=G$7)*('Reservas'!$B$5:$B$304&lt;=$B29+1/86400)*('Reservas'!$C$5:$C$304&gt;$B29+1/86400)*ROW('Reservas'!$D$5:$D$304))))))))</f>
        <v/>
      </c>
      <c r="H29" s="23">
        <f>IF($C$4="","",IF(SUMPRODUCT(('Reservas'!$D$5:$D$304=$C$4)*('Reservas'!$A$5:$A$304=H$7)*('Reservas'!$B$5:$B$304&lt;=$B29+1/86400)*('Reservas'!$C$5:$C$304&gt;$B29+1/86400))=0,"",IF(SUMPRODUCT(('Reservas'!$D$5:$D$304=$C$4)*('Reservas'!$A$5:$A$304=H$7)*('Reservas'!$B$5:$B$304&lt;=$B29+1/86400)*('Reservas'!$C$5:$C$304&gt;$B29+1/86400))&gt;1,"⚠ CONFLICTO",INDEX('Reservas'!$E$1:$E$304,SUMPRODUCT(MAX(('Reservas'!$D$5:$D$304=$C$4)*('Reservas'!$A$5:$A$304=H$7)*('Reservas'!$B$5:$B$304&lt;=$B29+1/86400)*('Reservas'!$C$5:$C$304&gt;$B29+1/86400)*ROW('Reservas'!$D$5:$D$304))))&amp;IF(INDEX('Reservas'!$F$1:$F$304,SUMPRODUCT(MAX(('Reservas'!$D$5:$D$304=$C$4)*('Reservas'!$A$5:$A$304=H$7)*('Reservas'!$B$5:$B$304&lt;=$B29+1/86400)*('Reservas'!$C$5:$C$304&gt;$B29+1/86400)*ROW('Reservas'!$D$5:$D$304))))="",""," – "&amp;INDEX('Reservas'!$F$1:$F$304,SUMPRODUCT(MAX(('Reservas'!$D$5:$D$304=$C$4)*('Reservas'!$A$5:$A$304=H$7)*('Reservas'!$B$5:$B$304&lt;=$B29+1/86400)*('Reservas'!$C$5:$C$304&gt;$B29+1/86400)*ROW('Reservas'!$D$5:$D$304))))))))</f>
        <v/>
      </c>
      <c r="I29" s="23">
        <f>IF($C$4="","",IF(SUMPRODUCT(('Reservas'!$D$5:$D$304=$C$4)*('Reservas'!$A$5:$A$304=I$7)*('Reservas'!$B$5:$B$304&lt;=$B29+1/86400)*('Reservas'!$C$5:$C$304&gt;$B29+1/86400))=0,"",IF(SUMPRODUCT(('Reservas'!$D$5:$D$304=$C$4)*('Reservas'!$A$5:$A$304=I$7)*('Reservas'!$B$5:$B$304&lt;=$B29+1/86400)*('Reservas'!$C$5:$C$304&gt;$B29+1/86400))&gt;1,"⚠ CONFLICTO",INDEX('Reservas'!$E$1:$E$304,SUMPRODUCT(MAX(('Reservas'!$D$5:$D$304=$C$4)*('Reservas'!$A$5:$A$304=I$7)*('Reservas'!$B$5:$B$304&lt;=$B29+1/86400)*('Reservas'!$C$5:$C$304&gt;$B29+1/86400)*ROW('Reservas'!$D$5:$D$304))))&amp;IF(INDEX('Reservas'!$F$1:$F$304,SUMPRODUCT(MAX(('Reservas'!$D$5:$D$304=$C$4)*('Reservas'!$A$5:$A$304=I$7)*('Reservas'!$B$5:$B$304&lt;=$B29+1/86400)*('Reservas'!$C$5:$C$304&gt;$B29+1/86400)*ROW('Reservas'!$D$5:$D$304))))="",""," – "&amp;INDEX('Reservas'!$F$1:$F$304,SUMPRODUCT(MAX(('Reservas'!$D$5:$D$304=$C$4)*('Reservas'!$A$5:$A$304=I$7)*('Reservas'!$B$5:$B$304&lt;=$B29+1/86400)*('Reservas'!$C$5:$C$304&gt;$B29+1/86400)*ROW('Reservas'!$D$5:$D$304))))))))</f>
        <v/>
      </c>
    </row>
    <row r="30">
      <c r="B30" s="21" t="n">
        <v>0.75</v>
      </c>
      <c r="C30" s="22">
        <f>IF($C$4="","",IF(SUMPRODUCT(('Reservas'!$D$5:$D$304=$C$4)*('Reservas'!$A$5:$A$304=C$7)*('Reservas'!$B$5:$B$304&lt;=$B30+1/86400)*('Reservas'!$C$5:$C$304&gt;$B30+1/86400))=0,"",IF(SUMPRODUCT(('Reservas'!$D$5:$D$304=$C$4)*('Reservas'!$A$5:$A$304=C$7)*('Reservas'!$B$5:$B$304&lt;=$B30+1/86400)*('Reservas'!$C$5:$C$304&gt;$B30+1/86400))&gt;1,"⚠ CONFLICTO",INDEX('Reservas'!$E$1:$E$304,SUMPRODUCT(MAX(('Reservas'!$D$5:$D$304=$C$4)*('Reservas'!$A$5:$A$304=C$7)*('Reservas'!$B$5:$B$304&lt;=$B30+1/86400)*('Reservas'!$C$5:$C$304&gt;$B30+1/86400)*ROW('Reservas'!$D$5:$D$304))))&amp;IF(INDEX('Reservas'!$F$1:$F$304,SUMPRODUCT(MAX(('Reservas'!$D$5:$D$304=$C$4)*('Reservas'!$A$5:$A$304=C$7)*('Reservas'!$B$5:$B$304&lt;=$B30+1/86400)*('Reservas'!$C$5:$C$304&gt;$B30+1/86400)*ROW('Reservas'!$D$5:$D$304))))="",""," – "&amp;INDEX('Reservas'!$F$1:$F$304,SUMPRODUCT(MAX(('Reservas'!$D$5:$D$304=$C$4)*('Reservas'!$A$5:$A$304=C$7)*('Reservas'!$B$5:$B$304&lt;=$B30+1/86400)*('Reservas'!$C$5:$C$304&gt;$B30+1/86400)*ROW('Reservas'!$D$5:$D$304))))))))</f>
        <v/>
      </c>
      <c r="D30" s="22">
        <f>IF($C$4="","",IF(SUMPRODUCT(('Reservas'!$D$5:$D$304=$C$4)*('Reservas'!$A$5:$A$304=D$7)*('Reservas'!$B$5:$B$304&lt;=$B30+1/86400)*('Reservas'!$C$5:$C$304&gt;$B30+1/86400))=0,"",IF(SUMPRODUCT(('Reservas'!$D$5:$D$304=$C$4)*('Reservas'!$A$5:$A$304=D$7)*('Reservas'!$B$5:$B$304&lt;=$B30+1/86400)*('Reservas'!$C$5:$C$304&gt;$B30+1/86400))&gt;1,"⚠ CONFLICTO",INDEX('Reservas'!$E$1:$E$304,SUMPRODUCT(MAX(('Reservas'!$D$5:$D$304=$C$4)*('Reservas'!$A$5:$A$304=D$7)*('Reservas'!$B$5:$B$304&lt;=$B30+1/86400)*('Reservas'!$C$5:$C$304&gt;$B30+1/86400)*ROW('Reservas'!$D$5:$D$304))))&amp;IF(INDEX('Reservas'!$F$1:$F$304,SUMPRODUCT(MAX(('Reservas'!$D$5:$D$304=$C$4)*('Reservas'!$A$5:$A$304=D$7)*('Reservas'!$B$5:$B$304&lt;=$B30+1/86400)*('Reservas'!$C$5:$C$304&gt;$B30+1/86400)*ROW('Reservas'!$D$5:$D$304))))="",""," – "&amp;INDEX('Reservas'!$F$1:$F$304,SUMPRODUCT(MAX(('Reservas'!$D$5:$D$304=$C$4)*('Reservas'!$A$5:$A$304=D$7)*('Reservas'!$B$5:$B$304&lt;=$B30+1/86400)*('Reservas'!$C$5:$C$304&gt;$B30+1/86400)*ROW('Reservas'!$D$5:$D$304))))))))</f>
        <v/>
      </c>
      <c r="E30" s="22">
        <f>IF($C$4="","",IF(SUMPRODUCT(('Reservas'!$D$5:$D$304=$C$4)*('Reservas'!$A$5:$A$304=E$7)*('Reservas'!$B$5:$B$304&lt;=$B30+1/86400)*('Reservas'!$C$5:$C$304&gt;$B30+1/86400))=0,"",IF(SUMPRODUCT(('Reservas'!$D$5:$D$304=$C$4)*('Reservas'!$A$5:$A$304=E$7)*('Reservas'!$B$5:$B$304&lt;=$B30+1/86400)*('Reservas'!$C$5:$C$304&gt;$B30+1/86400))&gt;1,"⚠ CONFLICTO",INDEX('Reservas'!$E$1:$E$304,SUMPRODUCT(MAX(('Reservas'!$D$5:$D$304=$C$4)*('Reservas'!$A$5:$A$304=E$7)*('Reservas'!$B$5:$B$304&lt;=$B30+1/86400)*('Reservas'!$C$5:$C$304&gt;$B30+1/86400)*ROW('Reservas'!$D$5:$D$304))))&amp;IF(INDEX('Reservas'!$F$1:$F$304,SUMPRODUCT(MAX(('Reservas'!$D$5:$D$304=$C$4)*('Reservas'!$A$5:$A$304=E$7)*('Reservas'!$B$5:$B$304&lt;=$B30+1/86400)*('Reservas'!$C$5:$C$304&gt;$B30+1/86400)*ROW('Reservas'!$D$5:$D$304))))="",""," – "&amp;INDEX('Reservas'!$F$1:$F$304,SUMPRODUCT(MAX(('Reservas'!$D$5:$D$304=$C$4)*('Reservas'!$A$5:$A$304=E$7)*('Reservas'!$B$5:$B$304&lt;=$B30+1/86400)*('Reservas'!$C$5:$C$304&gt;$B30+1/86400)*ROW('Reservas'!$D$5:$D$304))))))))</f>
        <v/>
      </c>
      <c r="F30" s="22">
        <f>IF($C$4="","",IF(SUMPRODUCT(('Reservas'!$D$5:$D$304=$C$4)*('Reservas'!$A$5:$A$304=F$7)*('Reservas'!$B$5:$B$304&lt;=$B30+1/86400)*('Reservas'!$C$5:$C$304&gt;$B30+1/86400))=0,"",IF(SUMPRODUCT(('Reservas'!$D$5:$D$304=$C$4)*('Reservas'!$A$5:$A$304=F$7)*('Reservas'!$B$5:$B$304&lt;=$B30+1/86400)*('Reservas'!$C$5:$C$304&gt;$B30+1/86400))&gt;1,"⚠ CONFLICTO",INDEX('Reservas'!$E$1:$E$304,SUMPRODUCT(MAX(('Reservas'!$D$5:$D$304=$C$4)*('Reservas'!$A$5:$A$304=F$7)*('Reservas'!$B$5:$B$304&lt;=$B30+1/86400)*('Reservas'!$C$5:$C$304&gt;$B30+1/86400)*ROW('Reservas'!$D$5:$D$304))))&amp;IF(INDEX('Reservas'!$F$1:$F$304,SUMPRODUCT(MAX(('Reservas'!$D$5:$D$304=$C$4)*('Reservas'!$A$5:$A$304=F$7)*('Reservas'!$B$5:$B$304&lt;=$B30+1/86400)*('Reservas'!$C$5:$C$304&gt;$B30+1/86400)*ROW('Reservas'!$D$5:$D$304))))="",""," – "&amp;INDEX('Reservas'!$F$1:$F$304,SUMPRODUCT(MAX(('Reservas'!$D$5:$D$304=$C$4)*('Reservas'!$A$5:$A$304=F$7)*('Reservas'!$B$5:$B$304&lt;=$B30+1/86400)*('Reservas'!$C$5:$C$304&gt;$B30+1/86400)*ROW('Reservas'!$D$5:$D$304))))))))</f>
        <v/>
      </c>
      <c r="G30" s="22">
        <f>IF($C$4="","",IF(SUMPRODUCT(('Reservas'!$D$5:$D$304=$C$4)*('Reservas'!$A$5:$A$304=G$7)*('Reservas'!$B$5:$B$304&lt;=$B30+1/86400)*('Reservas'!$C$5:$C$304&gt;$B30+1/86400))=0,"",IF(SUMPRODUCT(('Reservas'!$D$5:$D$304=$C$4)*('Reservas'!$A$5:$A$304=G$7)*('Reservas'!$B$5:$B$304&lt;=$B30+1/86400)*('Reservas'!$C$5:$C$304&gt;$B30+1/86400))&gt;1,"⚠ CONFLICTO",INDEX('Reservas'!$E$1:$E$304,SUMPRODUCT(MAX(('Reservas'!$D$5:$D$304=$C$4)*('Reservas'!$A$5:$A$304=G$7)*('Reservas'!$B$5:$B$304&lt;=$B30+1/86400)*('Reservas'!$C$5:$C$304&gt;$B30+1/86400)*ROW('Reservas'!$D$5:$D$304))))&amp;IF(INDEX('Reservas'!$F$1:$F$304,SUMPRODUCT(MAX(('Reservas'!$D$5:$D$304=$C$4)*('Reservas'!$A$5:$A$304=G$7)*('Reservas'!$B$5:$B$304&lt;=$B30+1/86400)*('Reservas'!$C$5:$C$304&gt;$B30+1/86400)*ROW('Reservas'!$D$5:$D$304))))="",""," – "&amp;INDEX('Reservas'!$F$1:$F$304,SUMPRODUCT(MAX(('Reservas'!$D$5:$D$304=$C$4)*('Reservas'!$A$5:$A$304=G$7)*('Reservas'!$B$5:$B$304&lt;=$B30+1/86400)*('Reservas'!$C$5:$C$304&gt;$B30+1/86400)*ROW('Reservas'!$D$5:$D$304))))))))</f>
        <v/>
      </c>
      <c r="H30" s="23">
        <f>IF($C$4="","",IF(SUMPRODUCT(('Reservas'!$D$5:$D$304=$C$4)*('Reservas'!$A$5:$A$304=H$7)*('Reservas'!$B$5:$B$304&lt;=$B30+1/86400)*('Reservas'!$C$5:$C$304&gt;$B30+1/86400))=0,"",IF(SUMPRODUCT(('Reservas'!$D$5:$D$304=$C$4)*('Reservas'!$A$5:$A$304=H$7)*('Reservas'!$B$5:$B$304&lt;=$B30+1/86400)*('Reservas'!$C$5:$C$304&gt;$B30+1/86400))&gt;1,"⚠ CONFLICTO",INDEX('Reservas'!$E$1:$E$304,SUMPRODUCT(MAX(('Reservas'!$D$5:$D$304=$C$4)*('Reservas'!$A$5:$A$304=H$7)*('Reservas'!$B$5:$B$304&lt;=$B30+1/86400)*('Reservas'!$C$5:$C$304&gt;$B30+1/86400)*ROW('Reservas'!$D$5:$D$304))))&amp;IF(INDEX('Reservas'!$F$1:$F$304,SUMPRODUCT(MAX(('Reservas'!$D$5:$D$304=$C$4)*('Reservas'!$A$5:$A$304=H$7)*('Reservas'!$B$5:$B$304&lt;=$B30+1/86400)*('Reservas'!$C$5:$C$304&gt;$B30+1/86400)*ROW('Reservas'!$D$5:$D$304))))="",""," – "&amp;INDEX('Reservas'!$F$1:$F$304,SUMPRODUCT(MAX(('Reservas'!$D$5:$D$304=$C$4)*('Reservas'!$A$5:$A$304=H$7)*('Reservas'!$B$5:$B$304&lt;=$B30+1/86400)*('Reservas'!$C$5:$C$304&gt;$B30+1/86400)*ROW('Reservas'!$D$5:$D$304))))))))</f>
        <v/>
      </c>
      <c r="I30" s="23">
        <f>IF($C$4="","",IF(SUMPRODUCT(('Reservas'!$D$5:$D$304=$C$4)*('Reservas'!$A$5:$A$304=I$7)*('Reservas'!$B$5:$B$304&lt;=$B30+1/86400)*('Reservas'!$C$5:$C$304&gt;$B30+1/86400))=0,"",IF(SUMPRODUCT(('Reservas'!$D$5:$D$304=$C$4)*('Reservas'!$A$5:$A$304=I$7)*('Reservas'!$B$5:$B$304&lt;=$B30+1/86400)*('Reservas'!$C$5:$C$304&gt;$B30+1/86400))&gt;1,"⚠ CONFLICTO",INDEX('Reservas'!$E$1:$E$304,SUMPRODUCT(MAX(('Reservas'!$D$5:$D$304=$C$4)*('Reservas'!$A$5:$A$304=I$7)*('Reservas'!$B$5:$B$304&lt;=$B30+1/86400)*('Reservas'!$C$5:$C$304&gt;$B30+1/86400)*ROW('Reservas'!$D$5:$D$304))))&amp;IF(INDEX('Reservas'!$F$1:$F$304,SUMPRODUCT(MAX(('Reservas'!$D$5:$D$304=$C$4)*('Reservas'!$A$5:$A$304=I$7)*('Reservas'!$B$5:$B$304&lt;=$B30+1/86400)*('Reservas'!$C$5:$C$304&gt;$B30+1/86400)*ROW('Reservas'!$D$5:$D$304))))="",""," – "&amp;INDEX('Reservas'!$F$1:$F$304,SUMPRODUCT(MAX(('Reservas'!$D$5:$D$304=$C$4)*('Reservas'!$A$5:$A$304=I$7)*('Reservas'!$B$5:$B$304&lt;=$B30+1/86400)*('Reservas'!$C$5:$C$304&gt;$B30+1/86400)*ROW('Reservas'!$D$5:$D$304))))))))</f>
        <v/>
      </c>
    </row>
    <row r="31">
      <c r="B31" s="24" t="n">
        <v>0.7708333333333334</v>
      </c>
      <c r="C31" s="22">
        <f>IF($C$4="","",IF(SUMPRODUCT(('Reservas'!$D$5:$D$304=$C$4)*('Reservas'!$A$5:$A$304=C$7)*('Reservas'!$B$5:$B$304&lt;=$B31+1/86400)*('Reservas'!$C$5:$C$304&gt;$B31+1/86400))=0,"",IF(SUMPRODUCT(('Reservas'!$D$5:$D$304=$C$4)*('Reservas'!$A$5:$A$304=C$7)*('Reservas'!$B$5:$B$304&lt;=$B31+1/86400)*('Reservas'!$C$5:$C$304&gt;$B31+1/86400))&gt;1,"⚠ CONFLICTO",INDEX('Reservas'!$E$1:$E$304,SUMPRODUCT(MAX(('Reservas'!$D$5:$D$304=$C$4)*('Reservas'!$A$5:$A$304=C$7)*('Reservas'!$B$5:$B$304&lt;=$B31+1/86400)*('Reservas'!$C$5:$C$304&gt;$B31+1/86400)*ROW('Reservas'!$D$5:$D$304))))&amp;IF(INDEX('Reservas'!$F$1:$F$304,SUMPRODUCT(MAX(('Reservas'!$D$5:$D$304=$C$4)*('Reservas'!$A$5:$A$304=C$7)*('Reservas'!$B$5:$B$304&lt;=$B31+1/86400)*('Reservas'!$C$5:$C$304&gt;$B31+1/86400)*ROW('Reservas'!$D$5:$D$304))))="",""," – "&amp;INDEX('Reservas'!$F$1:$F$304,SUMPRODUCT(MAX(('Reservas'!$D$5:$D$304=$C$4)*('Reservas'!$A$5:$A$304=C$7)*('Reservas'!$B$5:$B$304&lt;=$B31+1/86400)*('Reservas'!$C$5:$C$304&gt;$B31+1/86400)*ROW('Reservas'!$D$5:$D$304))))))))</f>
        <v/>
      </c>
      <c r="D31" s="22">
        <f>IF($C$4="","",IF(SUMPRODUCT(('Reservas'!$D$5:$D$304=$C$4)*('Reservas'!$A$5:$A$304=D$7)*('Reservas'!$B$5:$B$304&lt;=$B31+1/86400)*('Reservas'!$C$5:$C$304&gt;$B31+1/86400))=0,"",IF(SUMPRODUCT(('Reservas'!$D$5:$D$304=$C$4)*('Reservas'!$A$5:$A$304=D$7)*('Reservas'!$B$5:$B$304&lt;=$B31+1/86400)*('Reservas'!$C$5:$C$304&gt;$B31+1/86400))&gt;1,"⚠ CONFLICTO",INDEX('Reservas'!$E$1:$E$304,SUMPRODUCT(MAX(('Reservas'!$D$5:$D$304=$C$4)*('Reservas'!$A$5:$A$304=D$7)*('Reservas'!$B$5:$B$304&lt;=$B31+1/86400)*('Reservas'!$C$5:$C$304&gt;$B31+1/86400)*ROW('Reservas'!$D$5:$D$304))))&amp;IF(INDEX('Reservas'!$F$1:$F$304,SUMPRODUCT(MAX(('Reservas'!$D$5:$D$304=$C$4)*('Reservas'!$A$5:$A$304=D$7)*('Reservas'!$B$5:$B$304&lt;=$B31+1/86400)*('Reservas'!$C$5:$C$304&gt;$B31+1/86400)*ROW('Reservas'!$D$5:$D$304))))="",""," – "&amp;INDEX('Reservas'!$F$1:$F$304,SUMPRODUCT(MAX(('Reservas'!$D$5:$D$304=$C$4)*('Reservas'!$A$5:$A$304=D$7)*('Reservas'!$B$5:$B$304&lt;=$B31+1/86400)*('Reservas'!$C$5:$C$304&gt;$B31+1/86400)*ROW('Reservas'!$D$5:$D$304))))))))</f>
        <v/>
      </c>
      <c r="E31" s="22">
        <f>IF($C$4="","",IF(SUMPRODUCT(('Reservas'!$D$5:$D$304=$C$4)*('Reservas'!$A$5:$A$304=E$7)*('Reservas'!$B$5:$B$304&lt;=$B31+1/86400)*('Reservas'!$C$5:$C$304&gt;$B31+1/86400))=0,"",IF(SUMPRODUCT(('Reservas'!$D$5:$D$304=$C$4)*('Reservas'!$A$5:$A$304=E$7)*('Reservas'!$B$5:$B$304&lt;=$B31+1/86400)*('Reservas'!$C$5:$C$304&gt;$B31+1/86400))&gt;1,"⚠ CONFLICTO",INDEX('Reservas'!$E$1:$E$304,SUMPRODUCT(MAX(('Reservas'!$D$5:$D$304=$C$4)*('Reservas'!$A$5:$A$304=E$7)*('Reservas'!$B$5:$B$304&lt;=$B31+1/86400)*('Reservas'!$C$5:$C$304&gt;$B31+1/86400)*ROW('Reservas'!$D$5:$D$304))))&amp;IF(INDEX('Reservas'!$F$1:$F$304,SUMPRODUCT(MAX(('Reservas'!$D$5:$D$304=$C$4)*('Reservas'!$A$5:$A$304=E$7)*('Reservas'!$B$5:$B$304&lt;=$B31+1/86400)*('Reservas'!$C$5:$C$304&gt;$B31+1/86400)*ROW('Reservas'!$D$5:$D$304))))="",""," – "&amp;INDEX('Reservas'!$F$1:$F$304,SUMPRODUCT(MAX(('Reservas'!$D$5:$D$304=$C$4)*('Reservas'!$A$5:$A$304=E$7)*('Reservas'!$B$5:$B$304&lt;=$B31+1/86400)*('Reservas'!$C$5:$C$304&gt;$B31+1/86400)*ROW('Reservas'!$D$5:$D$304))))))))</f>
        <v/>
      </c>
      <c r="F31" s="22">
        <f>IF($C$4="","",IF(SUMPRODUCT(('Reservas'!$D$5:$D$304=$C$4)*('Reservas'!$A$5:$A$304=F$7)*('Reservas'!$B$5:$B$304&lt;=$B31+1/86400)*('Reservas'!$C$5:$C$304&gt;$B31+1/86400))=0,"",IF(SUMPRODUCT(('Reservas'!$D$5:$D$304=$C$4)*('Reservas'!$A$5:$A$304=F$7)*('Reservas'!$B$5:$B$304&lt;=$B31+1/86400)*('Reservas'!$C$5:$C$304&gt;$B31+1/86400))&gt;1,"⚠ CONFLICTO",INDEX('Reservas'!$E$1:$E$304,SUMPRODUCT(MAX(('Reservas'!$D$5:$D$304=$C$4)*('Reservas'!$A$5:$A$304=F$7)*('Reservas'!$B$5:$B$304&lt;=$B31+1/86400)*('Reservas'!$C$5:$C$304&gt;$B31+1/86400)*ROW('Reservas'!$D$5:$D$304))))&amp;IF(INDEX('Reservas'!$F$1:$F$304,SUMPRODUCT(MAX(('Reservas'!$D$5:$D$304=$C$4)*('Reservas'!$A$5:$A$304=F$7)*('Reservas'!$B$5:$B$304&lt;=$B31+1/86400)*('Reservas'!$C$5:$C$304&gt;$B31+1/86400)*ROW('Reservas'!$D$5:$D$304))))="",""," – "&amp;INDEX('Reservas'!$F$1:$F$304,SUMPRODUCT(MAX(('Reservas'!$D$5:$D$304=$C$4)*('Reservas'!$A$5:$A$304=F$7)*('Reservas'!$B$5:$B$304&lt;=$B31+1/86400)*('Reservas'!$C$5:$C$304&gt;$B31+1/86400)*ROW('Reservas'!$D$5:$D$304))))))))</f>
        <v/>
      </c>
      <c r="G31" s="22">
        <f>IF($C$4="","",IF(SUMPRODUCT(('Reservas'!$D$5:$D$304=$C$4)*('Reservas'!$A$5:$A$304=G$7)*('Reservas'!$B$5:$B$304&lt;=$B31+1/86400)*('Reservas'!$C$5:$C$304&gt;$B31+1/86400))=0,"",IF(SUMPRODUCT(('Reservas'!$D$5:$D$304=$C$4)*('Reservas'!$A$5:$A$304=G$7)*('Reservas'!$B$5:$B$304&lt;=$B31+1/86400)*('Reservas'!$C$5:$C$304&gt;$B31+1/86400))&gt;1,"⚠ CONFLICTO",INDEX('Reservas'!$E$1:$E$304,SUMPRODUCT(MAX(('Reservas'!$D$5:$D$304=$C$4)*('Reservas'!$A$5:$A$304=G$7)*('Reservas'!$B$5:$B$304&lt;=$B31+1/86400)*('Reservas'!$C$5:$C$304&gt;$B31+1/86400)*ROW('Reservas'!$D$5:$D$304))))&amp;IF(INDEX('Reservas'!$F$1:$F$304,SUMPRODUCT(MAX(('Reservas'!$D$5:$D$304=$C$4)*('Reservas'!$A$5:$A$304=G$7)*('Reservas'!$B$5:$B$304&lt;=$B31+1/86400)*('Reservas'!$C$5:$C$304&gt;$B31+1/86400)*ROW('Reservas'!$D$5:$D$304))))="",""," – "&amp;INDEX('Reservas'!$F$1:$F$304,SUMPRODUCT(MAX(('Reservas'!$D$5:$D$304=$C$4)*('Reservas'!$A$5:$A$304=G$7)*('Reservas'!$B$5:$B$304&lt;=$B31+1/86400)*('Reservas'!$C$5:$C$304&gt;$B31+1/86400)*ROW('Reservas'!$D$5:$D$304))))))))</f>
        <v/>
      </c>
      <c r="H31" s="23">
        <f>IF($C$4="","",IF(SUMPRODUCT(('Reservas'!$D$5:$D$304=$C$4)*('Reservas'!$A$5:$A$304=H$7)*('Reservas'!$B$5:$B$304&lt;=$B31+1/86400)*('Reservas'!$C$5:$C$304&gt;$B31+1/86400))=0,"",IF(SUMPRODUCT(('Reservas'!$D$5:$D$304=$C$4)*('Reservas'!$A$5:$A$304=H$7)*('Reservas'!$B$5:$B$304&lt;=$B31+1/86400)*('Reservas'!$C$5:$C$304&gt;$B31+1/86400))&gt;1,"⚠ CONFLICTO",INDEX('Reservas'!$E$1:$E$304,SUMPRODUCT(MAX(('Reservas'!$D$5:$D$304=$C$4)*('Reservas'!$A$5:$A$304=H$7)*('Reservas'!$B$5:$B$304&lt;=$B31+1/86400)*('Reservas'!$C$5:$C$304&gt;$B31+1/86400)*ROW('Reservas'!$D$5:$D$304))))&amp;IF(INDEX('Reservas'!$F$1:$F$304,SUMPRODUCT(MAX(('Reservas'!$D$5:$D$304=$C$4)*('Reservas'!$A$5:$A$304=H$7)*('Reservas'!$B$5:$B$304&lt;=$B31+1/86400)*('Reservas'!$C$5:$C$304&gt;$B31+1/86400)*ROW('Reservas'!$D$5:$D$304))))="",""," – "&amp;INDEX('Reservas'!$F$1:$F$304,SUMPRODUCT(MAX(('Reservas'!$D$5:$D$304=$C$4)*('Reservas'!$A$5:$A$304=H$7)*('Reservas'!$B$5:$B$304&lt;=$B31+1/86400)*('Reservas'!$C$5:$C$304&gt;$B31+1/86400)*ROW('Reservas'!$D$5:$D$304))))))))</f>
        <v/>
      </c>
      <c r="I31" s="23">
        <f>IF($C$4="","",IF(SUMPRODUCT(('Reservas'!$D$5:$D$304=$C$4)*('Reservas'!$A$5:$A$304=I$7)*('Reservas'!$B$5:$B$304&lt;=$B31+1/86400)*('Reservas'!$C$5:$C$304&gt;$B31+1/86400))=0,"",IF(SUMPRODUCT(('Reservas'!$D$5:$D$304=$C$4)*('Reservas'!$A$5:$A$304=I$7)*('Reservas'!$B$5:$B$304&lt;=$B31+1/86400)*('Reservas'!$C$5:$C$304&gt;$B31+1/86400))&gt;1,"⚠ CONFLICTO",INDEX('Reservas'!$E$1:$E$304,SUMPRODUCT(MAX(('Reservas'!$D$5:$D$304=$C$4)*('Reservas'!$A$5:$A$304=I$7)*('Reservas'!$B$5:$B$304&lt;=$B31+1/86400)*('Reservas'!$C$5:$C$304&gt;$B31+1/86400)*ROW('Reservas'!$D$5:$D$304))))&amp;IF(INDEX('Reservas'!$F$1:$F$304,SUMPRODUCT(MAX(('Reservas'!$D$5:$D$304=$C$4)*('Reservas'!$A$5:$A$304=I$7)*('Reservas'!$B$5:$B$304&lt;=$B31+1/86400)*('Reservas'!$C$5:$C$304&gt;$B31+1/86400)*ROW('Reservas'!$D$5:$D$304))))="",""," – "&amp;INDEX('Reservas'!$F$1:$F$304,SUMPRODUCT(MAX(('Reservas'!$D$5:$D$304=$C$4)*('Reservas'!$A$5:$A$304=I$7)*('Reservas'!$B$5:$B$304&lt;=$B31+1/86400)*('Reservas'!$C$5:$C$304&gt;$B31+1/86400)*ROW('Reservas'!$D$5:$D$304))))))))</f>
        <v/>
      </c>
    </row>
    <row r="32">
      <c r="B32" s="21" t="n">
        <v>0.7916666666666666</v>
      </c>
      <c r="C32" s="22">
        <f>IF($C$4="","",IF(SUMPRODUCT(('Reservas'!$D$5:$D$304=$C$4)*('Reservas'!$A$5:$A$304=C$7)*('Reservas'!$B$5:$B$304&lt;=$B32+1/86400)*('Reservas'!$C$5:$C$304&gt;$B32+1/86400))=0,"",IF(SUMPRODUCT(('Reservas'!$D$5:$D$304=$C$4)*('Reservas'!$A$5:$A$304=C$7)*('Reservas'!$B$5:$B$304&lt;=$B32+1/86400)*('Reservas'!$C$5:$C$304&gt;$B32+1/86400))&gt;1,"⚠ CONFLICTO",INDEX('Reservas'!$E$1:$E$304,SUMPRODUCT(MAX(('Reservas'!$D$5:$D$304=$C$4)*('Reservas'!$A$5:$A$304=C$7)*('Reservas'!$B$5:$B$304&lt;=$B32+1/86400)*('Reservas'!$C$5:$C$304&gt;$B32+1/86400)*ROW('Reservas'!$D$5:$D$304))))&amp;IF(INDEX('Reservas'!$F$1:$F$304,SUMPRODUCT(MAX(('Reservas'!$D$5:$D$304=$C$4)*('Reservas'!$A$5:$A$304=C$7)*('Reservas'!$B$5:$B$304&lt;=$B32+1/86400)*('Reservas'!$C$5:$C$304&gt;$B32+1/86400)*ROW('Reservas'!$D$5:$D$304))))="",""," – "&amp;INDEX('Reservas'!$F$1:$F$304,SUMPRODUCT(MAX(('Reservas'!$D$5:$D$304=$C$4)*('Reservas'!$A$5:$A$304=C$7)*('Reservas'!$B$5:$B$304&lt;=$B32+1/86400)*('Reservas'!$C$5:$C$304&gt;$B32+1/86400)*ROW('Reservas'!$D$5:$D$304))))))))</f>
        <v/>
      </c>
      <c r="D32" s="22">
        <f>IF($C$4="","",IF(SUMPRODUCT(('Reservas'!$D$5:$D$304=$C$4)*('Reservas'!$A$5:$A$304=D$7)*('Reservas'!$B$5:$B$304&lt;=$B32+1/86400)*('Reservas'!$C$5:$C$304&gt;$B32+1/86400))=0,"",IF(SUMPRODUCT(('Reservas'!$D$5:$D$304=$C$4)*('Reservas'!$A$5:$A$304=D$7)*('Reservas'!$B$5:$B$304&lt;=$B32+1/86400)*('Reservas'!$C$5:$C$304&gt;$B32+1/86400))&gt;1,"⚠ CONFLICTO",INDEX('Reservas'!$E$1:$E$304,SUMPRODUCT(MAX(('Reservas'!$D$5:$D$304=$C$4)*('Reservas'!$A$5:$A$304=D$7)*('Reservas'!$B$5:$B$304&lt;=$B32+1/86400)*('Reservas'!$C$5:$C$304&gt;$B32+1/86400)*ROW('Reservas'!$D$5:$D$304))))&amp;IF(INDEX('Reservas'!$F$1:$F$304,SUMPRODUCT(MAX(('Reservas'!$D$5:$D$304=$C$4)*('Reservas'!$A$5:$A$304=D$7)*('Reservas'!$B$5:$B$304&lt;=$B32+1/86400)*('Reservas'!$C$5:$C$304&gt;$B32+1/86400)*ROW('Reservas'!$D$5:$D$304))))="",""," – "&amp;INDEX('Reservas'!$F$1:$F$304,SUMPRODUCT(MAX(('Reservas'!$D$5:$D$304=$C$4)*('Reservas'!$A$5:$A$304=D$7)*('Reservas'!$B$5:$B$304&lt;=$B32+1/86400)*('Reservas'!$C$5:$C$304&gt;$B32+1/86400)*ROW('Reservas'!$D$5:$D$304))))))))</f>
        <v/>
      </c>
      <c r="E32" s="22">
        <f>IF($C$4="","",IF(SUMPRODUCT(('Reservas'!$D$5:$D$304=$C$4)*('Reservas'!$A$5:$A$304=E$7)*('Reservas'!$B$5:$B$304&lt;=$B32+1/86400)*('Reservas'!$C$5:$C$304&gt;$B32+1/86400))=0,"",IF(SUMPRODUCT(('Reservas'!$D$5:$D$304=$C$4)*('Reservas'!$A$5:$A$304=E$7)*('Reservas'!$B$5:$B$304&lt;=$B32+1/86400)*('Reservas'!$C$5:$C$304&gt;$B32+1/86400))&gt;1,"⚠ CONFLICTO",INDEX('Reservas'!$E$1:$E$304,SUMPRODUCT(MAX(('Reservas'!$D$5:$D$304=$C$4)*('Reservas'!$A$5:$A$304=E$7)*('Reservas'!$B$5:$B$304&lt;=$B32+1/86400)*('Reservas'!$C$5:$C$304&gt;$B32+1/86400)*ROW('Reservas'!$D$5:$D$304))))&amp;IF(INDEX('Reservas'!$F$1:$F$304,SUMPRODUCT(MAX(('Reservas'!$D$5:$D$304=$C$4)*('Reservas'!$A$5:$A$304=E$7)*('Reservas'!$B$5:$B$304&lt;=$B32+1/86400)*('Reservas'!$C$5:$C$304&gt;$B32+1/86400)*ROW('Reservas'!$D$5:$D$304))))="",""," – "&amp;INDEX('Reservas'!$F$1:$F$304,SUMPRODUCT(MAX(('Reservas'!$D$5:$D$304=$C$4)*('Reservas'!$A$5:$A$304=E$7)*('Reservas'!$B$5:$B$304&lt;=$B32+1/86400)*('Reservas'!$C$5:$C$304&gt;$B32+1/86400)*ROW('Reservas'!$D$5:$D$304))))))))</f>
        <v/>
      </c>
      <c r="F32" s="22">
        <f>IF($C$4="","",IF(SUMPRODUCT(('Reservas'!$D$5:$D$304=$C$4)*('Reservas'!$A$5:$A$304=F$7)*('Reservas'!$B$5:$B$304&lt;=$B32+1/86400)*('Reservas'!$C$5:$C$304&gt;$B32+1/86400))=0,"",IF(SUMPRODUCT(('Reservas'!$D$5:$D$304=$C$4)*('Reservas'!$A$5:$A$304=F$7)*('Reservas'!$B$5:$B$304&lt;=$B32+1/86400)*('Reservas'!$C$5:$C$304&gt;$B32+1/86400))&gt;1,"⚠ CONFLICTO",INDEX('Reservas'!$E$1:$E$304,SUMPRODUCT(MAX(('Reservas'!$D$5:$D$304=$C$4)*('Reservas'!$A$5:$A$304=F$7)*('Reservas'!$B$5:$B$304&lt;=$B32+1/86400)*('Reservas'!$C$5:$C$304&gt;$B32+1/86400)*ROW('Reservas'!$D$5:$D$304))))&amp;IF(INDEX('Reservas'!$F$1:$F$304,SUMPRODUCT(MAX(('Reservas'!$D$5:$D$304=$C$4)*('Reservas'!$A$5:$A$304=F$7)*('Reservas'!$B$5:$B$304&lt;=$B32+1/86400)*('Reservas'!$C$5:$C$304&gt;$B32+1/86400)*ROW('Reservas'!$D$5:$D$304))))="",""," – "&amp;INDEX('Reservas'!$F$1:$F$304,SUMPRODUCT(MAX(('Reservas'!$D$5:$D$304=$C$4)*('Reservas'!$A$5:$A$304=F$7)*('Reservas'!$B$5:$B$304&lt;=$B32+1/86400)*('Reservas'!$C$5:$C$304&gt;$B32+1/86400)*ROW('Reservas'!$D$5:$D$304))))))))</f>
        <v/>
      </c>
      <c r="G32" s="22">
        <f>IF($C$4="","",IF(SUMPRODUCT(('Reservas'!$D$5:$D$304=$C$4)*('Reservas'!$A$5:$A$304=G$7)*('Reservas'!$B$5:$B$304&lt;=$B32+1/86400)*('Reservas'!$C$5:$C$304&gt;$B32+1/86400))=0,"",IF(SUMPRODUCT(('Reservas'!$D$5:$D$304=$C$4)*('Reservas'!$A$5:$A$304=G$7)*('Reservas'!$B$5:$B$304&lt;=$B32+1/86400)*('Reservas'!$C$5:$C$304&gt;$B32+1/86400))&gt;1,"⚠ CONFLICTO",INDEX('Reservas'!$E$1:$E$304,SUMPRODUCT(MAX(('Reservas'!$D$5:$D$304=$C$4)*('Reservas'!$A$5:$A$304=G$7)*('Reservas'!$B$5:$B$304&lt;=$B32+1/86400)*('Reservas'!$C$5:$C$304&gt;$B32+1/86400)*ROW('Reservas'!$D$5:$D$304))))&amp;IF(INDEX('Reservas'!$F$1:$F$304,SUMPRODUCT(MAX(('Reservas'!$D$5:$D$304=$C$4)*('Reservas'!$A$5:$A$304=G$7)*('Reservas'!$B$5:$B$304&lt;=$B32+1/86400)*('Reservas'!$C$5:$C$304&gt;$B32+1/86400)*ROW('Reservas'!$D$5:$D$304))))="",""," – "&amp;INDEX('Reservas'!$F$1:$F$304,SUMPRODUCT(MAX(('Reservas'!$D$5:$D$304=$C$4)*('Reservas'!$A$5:$A$304=G$7)*('Reservas'!$B$5:$B$304&lt;=$B32+1/86400)*('Reservas'!$C$5:$C$304&gt;$B32+1/86400)*ROW('Reservas'!$D$5:$D$304))))))))</f>
        <v/>
      </c>
      <c r="H32" s="23">
        <f>IF($C$4="","",IF(SUMPRODUCT(('Reservas'!$D$5:$D$304=$C$4)*('Reservas'!$A$5:$A$304=H$7)*('Reservas'!$B$5:$B$304&lt;=$B32+1/86400)*('Reservas'!$C$5:$C$304&gt;$B32+1/86400))=0,"",IF(SUMPRODUCT(('Reservas'!$D$5:$D$304=$C$4)*('Reservas'!$A$5:$A$304=H$7)*('Reservas'!$B$5:$B$304&lt;=$B32+1/86400)*('Reservas'!$C$5:$C$304&gt;$B32+1/86400))&gt;1,"⚠ CONFLICTO",INDEX('Reservas'!$E$1:$E$304,SUMPRODUCT(MAX(('Reservas'!$D$5:$D$304=$C$4)*('Reservas'!$A$5:$A$304=H$7)*('Reservas'!$B$5:$B$304&lt;=$B32+1/86400)*('Reservas'!$C$5:$C$304&gt;$B32+1/86400)*ROW('Reservas'!$D$5:$D$304))))&amp;IF(INDEX('Reservas'!$F$1:$F$304,SUMPRODUCT(MAX(('Reservas'!$D$5:$D$304=$C$4)*('Reservas'!$A$5:$A$304=H$7)*('Reservas'!$B$5:$B$304&lt;=$B32+1/86400)*('Reservas'!$C$5:$C$304&gt;$B32+1/86400)*ROW('Reservas'!$D$5:$D$304))))="",""," – "&amp;INDEX('Reservas'!$F$1:$F$304,SUMPRODUCT(MAX(('Reservas'!$D$5:$D$304=$C$4)*('Reservas'!$A$5:$A$304=H$7)*('Reservas'!$B$5:$B$304&lt;=$B32+1/86400)*('Reservas'!$C$5:$C$304&gt;$B32+1/86400)*ROW('Reservas'!$D$5:$D$304))))))))</f>
        <v/>
      </c>
      <c r="I32" s="23">
        <f>IF($C$4="","",IF(SUMPRODUCT(('Reservas'!$D$5:$D$304=$C$4)*('Reservas'!$A$5:$A$304=I$7)*('Reservas'!$B$5:$B$304&lt;=$B32+1/86400)*('Reservas'!$C$5:$C$304&gt;$B32+1/86400))=0,"",IF(SUMPRODUCT(('Reservas'!$D$5:$D$304=$C$4)*('Reservas'!$A$5:$A$304=I$7)*('Reservas'!$B$5:$B$304&lt;=$B32+1/86400)*('Reservas'!$C$5:$C$304&gt;$B32+1/86400))&gt;1,"⚠ CONFLICTO",INDEX('Reservas'!$E$1:$E$304,SUMPRODUCT(MAX(('Reservas'!$D$5:$D$304=$C$4)*('Reservas'!$A$5:$A$304=I$7)*('Reservas'!$B$5:$B$304&lt;=$B32+1/86400)*('Reservas'!$C$5:$C$304&gt;$B32+1/86400)*ROW('Reservas'!$D$5:$D$304))))&amp;IF(INDEX('Reservas'!$F$1:$F$304,SUMPRODUCT(MAX(('Reservas'!$D$5:$D$304=$C$4)*('Reservas'!$A$5:$A$304=I$7)*('Reservas'!$B$5:$B$304&lt;=$B32+1/86400)*('Reservas'!$C$5:$C$304&gt;$B32+1/86400)*ROW('Reservas'!$D$5:$D$304))))="",""," – "&amp;INDEX('Reservas'!$F$1:$F$304,SUMPRODUCT(MAX(('Reservas'!$D$5:$D$304=$C$4)*('Reservas'!$A$5:$A$304=I$7)*('Reservas'!$B$5:$B$304&lt;=$B32+1/86400)*('Reservas'!$C$5:$C$304&gt;$B32+1/86400)*ROW('Reservas'!$D$5:$D$304))))))))</f>
        <v/>
      </c>
    </row>
    <row r="33">
      <c r="B33" s="24" t="n">
        <v>0.8125</v>
      </c>
      <c r="C33" s="22">
        <f>IF($C$4="","",IF(SUMPRODUCT(('Reservas'!$D$5:$D$304=$C$4)*('Reservas'!$A$5:$A$304=C$7)*('Reservas'!$B$5:$B$304&lt;=$B33+1/86400)*('Reservas'!$C$5:$C$304&gt;$B33+1/86400))=0,"",IF(SUMPRODUCT(('Reservas'!$D$5:$D$304=$C$4)*('Reservas'!$A$5:$A$304=C$7)*('Reservas'!$B$5:$B$304&lt;=$B33+1/86400)*('Reservas'!$C$5:$C$304&gt;$B33+1/86400))&gt;1,"⚠ CONFLICTO",INDEX('Reservas'!$E$1:$E$304,SUMPRODUCT(MAX(('Reservas'!$D$5:$D$304=$C$4)*('Reservas'!$A$5:$A$304=C$7)*('Reservas'!$B$5:$B$304&lt;=$B33+1/86400)*('Reservas'!$C$5:$C$304&gt;$B33+1/86400)*ROW('Reservas'!$D$5:$D$304))))&amp;IF(INDEX('Reservas'!$F$1:$F$304,SUMPRODUCT(MAX(('Reservas'!$D$5:$D$304=$C$4)*('Reservas'!$A$5:$A$304=C$7)*('Reservas'!$B$5:$B$304&lt;=$B33+1/86400)*('Reservas'!$C$5:$C$304&gt;$B33+1/86400)*ROW('Reservas'!$D$5:$D$304))))="",""," – "&amp;INDEX('Reservas'!$F$1:$F$304,SUMPRODUCT(MAX(('Reservas'!$D$5:$D$304=$C$4)*('Reservas'!$A$5:$A$304=C$7)*('Reservas'!$B$5:$B$304&lt;=$B33+1/86400)*('Reservas'!$C$5:$C$304&gt;$B33+1/86400)*ROW('Reservas'!$D$5:$D$304))))))))</f>
        <v/>
      </c>
      <c r="D33" s="22">
        <f>IF($C$4="","",IF(SUMPRODUCT(('Reservas'!$D$5:$D$304=$C$4)*('Reservas'!$A$5:$A$304=D$7)*('Reservas'!$B$5:$B$304&lt;=$B33+1/86400)*('Reservas'!$C$5:$C$304&gt;$B33+1/86400))=0,"",IF(SUMPRODUCT(('Reservas'!$D$5:$D$304=$C$4)*('Reservas'!$A$5:$A$304=D$7)*('Reservas'!$B$5:$B$304&lt;=$B33+1/86400)*('Reservas'!$C$5:$C$304&gt;$B33+1/86400))&gt;1,"⚠ CONFLICTO",INDEX('Reservas'!$E$1:$E$304,SUMPRODUCT(MAX(('Reservas'!$D$5:$D$304=$C$4)*('Reservas'!$A$5:$A$304=D$7)*('Reservas'!$B$5:$B$304&lt;=$B33+1/86400)*('Reservas'!$C$5:$C$304&gt;$B33+1/86400)*ROW('Reservas'!$D$5:$D$304))))&amp;IF(INDEX('Reservas'!$F$1:$F$304,SUMPRODUCT(MAX(('Reservas'!$D$5:$D$304=$C$4)*('Reservas'!$A$5:$A$304=D$7)*('Reservas'!$B$5:$B$304&lt;=$B33+1/86400)*('Reservas'!$C$5:$C$304&gt;$B33+1/86400)*ROW('Reservas'!$D$5:$D$304))))="",""," – "&amp;INDEX('Reservas'!$F$1:$F$304,SUMPRODUCT(MAX(('Reservas'!$D$5:$D$304=$C$4)*('Reservas'!$A$5:$A$304=D$7)*('Reservas'!$B$5:$B$304&lt;=$B33+1/86400)*('Reservas'!$C$5:$C$304&gt;$B33+1/86400)*ROW('Reservas'!$D$5:$D$304))))))))</f>
        <v/>
      </c>
      <c r="E33" s="22">
        <f>IF($C$4="","",IF(SUMPRODUCT(('Reservas'!$D$5:$D$304=$C$4)*('Reservas'!$A$5:$A$304=E$7)*('Reservas'!$B$5:$B$304&lt;=$B33+1/86400)*('Reservas'!$C$5:$C$304&gt;$B33+1/86400))=0,"",IF(SUMPRODUCT(('Reservas'!$D$5:$D$304=$C$4)*('Reservas'!$A$5:$A$304=E$7)*('Reservas'!$B$5:$B$304&lt;=$B33+1/86400)*('Reservas'!$C$5:$C$304&gt;$B33+1/86400))&gt;1,"⚠ CONFLICTO",INDEX('Reservas'!$E$1:$E$304,SUMPRODUCT(MAX(('Reservas'!$D$5:$D$304=$C$4)*('Reservas'!$A$5:$A$304=E$7)*('Reservas'!$B$5:$B$304&lt;=$B33+1/86400)*('Reservas'!$C$5:$C$304&gt;$B33+1/86400)*ROW('Reservas'!$D$5:$D$304))))&amp;IF(INDEX('Reservas'!$F$1:$F$304,SUMPRODUCT(MAX(('Reservas'!$D$5:$D$304=$C$4)*('Reservas'!$A$5:$A$304=E$7)*('Reservas'!$B$5:$B$304&lt;=$B33+1/86400)*('Reservas'!$C$5:$C$304&gt;$B33+1/86400)*ROW('Reservas'!$D$5:$D$304))))="",""," – "&amp;INDEX('Reservas'!$F$1:$F$304,SUMPRODUCT(MAX(('Reservas'!$D$5:$D$304=$C$4)*('Reservas'!$A$5:$A$304=E$7)*('Reservas'!$B$5:$B$304&lt;=$B33+1/86400)*('Reservas'!$C$5:$C$304&gt;$B33+1/86400)*ROW('Reservas'!$D$5:$D$304))))))))</f>
        <v/>
      </c>
      <c r="F33" s="22">
        <f>IF($C$4="","",IF(SUMPRODUCT(('Reservas'!$D$5:$D$304=$C$4)*('Reservas'!$A$5:$A$304=F$7)*('Reservas'!$B$5:$B$304&lt;=$B33+1/86400)*('Reservas'!$C$5:$C$304&gt;$B33+1/86400))=0,"",IF(SUMPRODUCT(('Reservas'!$D$5:$D$304=$C$4)*('Reservas'!$A$5:$A$304=F$7)*('Reservas'!$B$5:$B$304&lt;=$B33+1/86400)*('Reservas'!$C$5:$C$304&gt;$B33+1/86400))&gt;1,"⚠ CONFLICTO",INDEX('Reservas'!$E$1:$E$304,SUMPRODUCT(MAX(('Reservas'!$D$5:$D$304=$C$4)*('Reservas'!$A$5:$A$304=F$7)*('Reservas'!$B$5:$B$304&lt;=$B33+1/86400)*('Reservas'!$C$5:$C$304&gt;$B33+1/86400)*ROW('Reservas'!$D$5:$D$304))))&amp;IF(INDEX('Reservas'!$F$1:$F$304,SUMPRODUCT(MAX(('Reservas'!$D$5:$D$304=$C$4)*('Reservas'!$A$5:$A$304=F$7)*('Reservas'!$B$5:$B$304&lt;=$B33+1/86400)*('Reservas'!$C$5:$C$304&gt;$B33+1/86400)*ROW('Reservas'!$D$5:$D$304))))="",""," – "&amp;INDEX('Reservas'!$F$1:$F$304,SUMPRODUCT(MAX(('Reservas'!$D$5:$D$304=$C$4)*('Reservas'!$A$5:$A$304=F$7)*('Reservas'!$B$5:$B$304&lt;=$B33+1/86400)*('Reservas'!$C$5:$C$304&gt;$B33+1/86400)*ROW('Reservas'!$D$5:$D$304))))))))</f>
        <v/>
      </c>
      <c r="G33" s="22">
        <f>IF($C$4="","",IF(SUMPRODUCT(('Reservas'!$D$5:$D$304=$C$4)*('Reservas'!$A$5:$A$304=G$7)*('Reservas'!$B$5:$B$304&lt;=$B33+1/86400)*('Reservas'!$C$5:$C$304&gt;$B33+1/86400))=0,"",IF(SUMPRODUCT(('Reservas'!$D$5:$D$304=$C$4)*('Reservas'!$A$5:$A$304=G$7)*('Reservas'!$B$5:$B$304&lt;=$B33+1/86400)*('Reservas'!$C$5:$C$304&gt;$B33+1/86400))&gt;1,"⚠ CONFLICTO",INDEX('Reservas'!$E$1:$E$304,SUMPRODUCT(MAX(('Reservas'!$D$5:$D$304=$C$4)*('Reservas'!$A$5:$A$304=G$7)*('Reservas'!$B$5:$B$304&lt;=$B33+1/86400)*('Reservas'!$C$5:$C$304&gt;$B33+1/86400)*ROW('Reservas'!$D$5:$D$304))))&amp;IF(INDEX('Reservas'!$F$1:$F$304,SUMPRODUCT(MAX(('Reservas'!$D$5:$D$304=$C$4)*('Reservas'!$A$5:$A$304=G$7)*('Reservas'!$B$5:$B$304&lt;=$B33+1/86400)*('Reservas'!$C$5:$C$304&gt;$B33+1/86400)*ROW('Reservas'!$D$5:$D$304))))="",""," – "&amp;INDEX('Reservas'!$F$1:$F$304,SUMPRODUCT(MAX(('Reservas'!$D$5:$D$304=$C$4)*('Reservas'!$A$5:$A$304=G$7)*('Reservas'!$B$5:$B$304&lt;=$B33+1/86400)*('Reservas'!$C$5:$C$304&gt;$B33+1/86400)*ROW('Reservas'!$D$5:$D$304))))))))</f>
        <v/>
      </c>
      <c r="H33" s="23">
        <f>IF($C$4="","",IF(SUMPRODUCT(('Reservas'!$D$5:$D$304=$C$4)*('Reservas'!$A$5:$A$304=H$7)*('Reservas'!$B$5:$B$304&lt;=$B33+1/86400)*('Reservas'!$C$5:$C$304&gt;$B33+1/86400))=0,"",IF(SUMPRODUCT(('Reservas'!$D$5:$D$304=$C$4)*('Reservas'!$A$5:$A$304=H$7)*('Reservas'!$B$5:$B$304&lt;=$B33+1/86400)*('Reservas'!$C$5:$C$304&gt;$B33+1/86400))&gt;1,"⚠ CONFLICTO",INDEX('Reservas'!$E$1:$E$304,SUMPRODUCT(MAX(('Reservas'!$D$5:$D$304=$C$4)*('Reservas'!$A$5:$A$304=H$7)*('Reservas'!$B$5:$B$304&lt;=$B33+1/86400)*('Reservas'!$C$5:$C$304&gt;$B33+1/86400)*ROW('Reservas'!$D$5:$D$304))))&amp;IF(INDEX('Reservas'!$F$1:$F$304,SUMPRODUCT(MAX(('Reservas'!$D$5:$D$304=$C$4)*('Reservas'!$A$5:$A$304=H$7)*('Reservas'!$B$5:$B$304&lt;=$B33+1/86400)*('Reservas'!$C$5:$C$304&gt;$B33+1/86400)*ROW('Reservas'!$D$5:$D$304))))="",""," – "&amp;INDEX('Reservas'!$F$1:$F$304,SUMPRODUCT(MAX(('Reservas'!$D$5:$D$304=$C$4)*('Reservas'!$A$5:$A$304=H$7)*('Reservas'!$B$5:$B$304&lt;=$B33+1/86400)*('Reservas'!$C$5:$C$304&gt;$B33+1/86400)*ROW('Reservas'!$D$5:$D$304))))))))</f>
        <v/>
      </c>
      <c r="I33" s="23">
        <f>IF($C$4="","",IF(SUMPRODUCT(('Reservas'!$D$5:$D$304=$C$4)*('Reservas'!$A$5:$A$304=I$7)*('Reservas'!$B$5:$B$304&lt;=$B33+1/86400)*('Reservas'!$C$5:$C$304&gt;$B33+1/86400))=0,"",IF(SUMPRODUCT(('Reservas'!$D$5:$D$304=$C$4)*('Reservas'!$A$5:$A$304=I$7)*('Reservas'!$B$5:$B$304&lt;=$B33+1/86400)*('Reservas'!$C$5:$C$304&gt;$B33+1/86400))&gt;1,"⚠ CONFLICTO",INDEX('Reservas'!$E$1:$E$304,SUMPRODUCT(MAX(('Reservas'!$D$5:$D$304=$C$4)*('Reservas'!$A$5:$A$304=I$7)*('Reservas'!$B$5:$B$304&lt;=$B33+1/86400)*('Reservas'!$C$5:$C$304&gt;$B33+1/86400)*ROW('Reservas'!$D$5:$D$304))))&amp;IF(INDEX('Reservas'!$F$1:$F$304,SUMPRODUCT(MAX(('Reservas'!$D$5:$D$304=$C$4)*('Reservas'!$A$5:$A$304=I$7)*('Reservas'!$B$5:$B$304&lt;=$B33+1/86400)*('Reservas'!$C$5:$C$304&gt;$B33+1/86400)*ROW('Reservas'!$D$5:$D$304))))="",""," – "&amp;INDEX('Reservas'!$F$1:$F$304,SUMPRODUCT(MAX(('Reservas'!$D$5:$D$304=$C$4)*('Reservas'!$A$5:$A$304=I$7)*('Reservas'!$B$5:$B$304&lt;=$B33+1/86400)*('Reservas'!$C$5:$C$304&gt;$B33+1/86400)*ROW('Reservas'!$D$5:$D$304))))))))</f>
        <v/>
      </c>
    </row>
    <row r="34">
      <c r="B34" s="21" t="n">
        <v>0.8333333333333334</v>
      </c>
      <c r="C34" s="22">
        <f>IF($C$4="","",IF(SUMPRODUCT(('Reservas'!$D$5:$D$304=$C$4)*('Reservas'!$A$5:$A$304=C$7)*('Reservas'!$B$5:$B$304&lt;=$B34+1/86400)*('Reservas'!$C$5:$C$304&gt;$B34+1/86400))=0,"",IF(SUMPRODUCT(('Reservas'!$D$5:$D$304=$C$4)*('Reservas'!$A$5:$A$304=C$7)*('Reservas'!$B$5:$B$304&lt;=$B34+1/86400)*('Reservas'!$C$5:$C$304&gt;$B34+1/86400))&gt;1,"⚠ CONFLICTO",INDEX('Reservas'!$E$1:$E$304,SUMPRODUCT(MAX(('Reservas'!$D$5:$D$304=$C$4)*('Reservas'!$A$5:$A$304=C$7)*('Reservas'!$B$5:$B$304&lt;=$B34+1/86400)*('Reservas'!$C$5:$C$304&gt;$B34+1/86400)*ROW('Reservas'!$D$5:$D$304))))&amp;IF(INDEX('Reservas'!$F$1:$F$304,SUMPRODUCT(MAX(('Reservas'!$D$5:$D$304=$C$4)*('Reservas'!$A$5:$A$304=C$7)*('Reservas'!$B$5:$B$304&lt;=$B34+1/86400)*('Reservas'!$C$5:$C$304&gt;$B34+1/86400)*ROW('Reservas'!$D$5:$D$304))))="",""," – "&amp;INDEX('Reservas'!$F$1:$F$304,SUMPRODUCT(MAX(('Reservas'!$D$5:$D$304=$C$4)*('Reservas'!$A$5:$A$304=C$7)*('Reservas'!$B$5:$B$304&lt;=$B34+1/86400)*('Reservas'!$C$5:$C$304&gt;$B34+1/86400)*ROW('Reservas'!$D$5:$D$304))))))))</f>
        <v/>
      </c>
      <c r="D34" s="22">
        <f>IF($C$4="","",IF(SUMPRODUCT(('Reservas'!$D$5:$D$304=$C$4)*('Reservas'!$A$5:$A$304=D$7)*('Reservas'!$B$5:$B$304&lt;=$B34+1/86400)*('Reservas'!$C$5:$C$304&gt;$B34+1/86400))=0,"",IF(SUMPRODUCT(('Reservas'!$D$5:$D$304=$C$4)*('Reservas'!$A$5:$A$304=D$7)*('Reservas'!$B$5:$B$304&lt;=$B34+1/86400)*('Reservas'!$C$5:$C$304&gt;$B34+1/86400))&gt;1,"⚠ CONFLICTO",INDEX('Reservas'!$E$1:$E$304,SUMPRODUCT(MAX(('Reservas'!$D$5:$D$304=$C$4)*('Reservas'!$A$5:$A$304=D$7)*('Reservas'!$B$5:$B$304&lt;=$B34+1/86400)*('Reservas'!$C$5:$C$304&gt;$B34+1/86400)*ROW('Reservas'!$D$5:$D$304))))&amp;IF(INDEX('Reservas'!$F$1:$F$304,SUMPRODUCT(MAX(('Reservas'!$D$5:$D$304=$C$4)*('Reservas'!$A$5:$A$304=D$7)*('Reservas'!$B$5:$B$304&lt;=$B34+1/86400)*('Reservas'!$C$5:$C$304&gt;$B34+1/86400)*ROW('Reservas'!$D$5:$D$304))))="",""," – "&amp;INDEX('Reservas'!$F$1:$F$304,SUMPRODUCT(MAX(('Reservas'!$D$5:$D$304=$C$4)*('Reservas'!$A$5:$A$304=D$7)*('Reservas'!$B$5:$B$304&lt;=$B34+1/86400)*('Reservas'!$C$5:$C$304&gt;$B34+1/86400)*ROW('Reservas'!$D$5:$D$304))))))))</f>
        <v/>
      </c>
      <c r="E34" s="22">
        <f>IF($C$4="","",IF(SUMPRODUCT(('Reservas'!$D$5:$D$304=$C$4)*('Reservas'!$A$5:$A$304=E$7)*('Reservas'!$B$5:$B$304&lt;=$B34+1/86400)*('Reservas'!$C$5:$C$304&gt;$B34+1/86400))=0,"",IF(SUMPRODUCT(('Reservas'!$D$5:$D$304=$C$4)*('Reservas'!$A$5:$A$304=E$7)*('Reservas'!$B$5:$B$304&lt;=$B34+1/86400)*('Reservas'!$C$5:$C$304&gt;$B34+1/86400))&gt;1,"⚠ CONFLICTO",INDEX('Reservas'!$E$1:$E$304,SUMPRODUCT(MAX(('Reservas'!$D$5:$D$304=$C$4)*('Reservas'!$A$5:$A$304=E$7)*('Reservas'!$B$5:$B$304&lt;=$B34+1/86400)*('Reservas'!$C$5:$C$304&gt;$B34+1/86400)*ROW('Reservas'!$D$5:$D$304))))&amp;IF(INDEX('Reservas'!$F$1:$F$304,SUMPRODUCT(MAX(('Reservas'!$D$5:$D$304=$C$4)*('Reservas'!$A$5:$A$304=E$7)*('Reservas'!$B$5:$B$304&lt;=$B34+1/86400)*('Reservas'!$C$5:$C$304&gt;$B34+1/86400)*ROW('Reservas'!$D$5:$D$304))))="",""," – "&amp;INDEX('Reservas'!$F$1:$F$304,SUMPRODUCT(MAX(('Reservas'!$D$5:$D$304=$C$4)*('Reservas'!$A$5:$A$304=E$7)*('Reservas'!$B$5:$B$304&lt;=$B34+1/86400)*('Reservas'!$C$5:$C$304&gt;$B34+1/86400)*ROW('Reservas'!$D$5:$D$304))))))))</f>
        <v/>
      </c>
      <c r="F34" s="22">
        <f>IF($C$4="","",IF(SUMPRODUCT(('Reservas'!$D$5:$D$304=$C$4)*('Reservas'!$A$5:$A$304=F$7)*('Reservas'!$B$5:$B$304&lt;=$B34+1/86400)*('Reservas'!$C$5:$C$304&gt;$B34+1/86400))=0,"",IF(SUMPRODUCT(('Reservas'!$D$5:$D$304=$C$4)*('Reservas'!$A$5:$A$304=F$7)*('Reservas'!$B$5:$B$304&lt;=$B34+1/86400)*('Reservas'!$C$5:$C$304&gt;$B34+1/86400))&gt;1,"⚠ CONFLICTO",INDEX('Reservas'!$E$1:$E$304,SUMPRODUCT(MAX(('Reservas'!$D$5:$D$304=$C$4)*('Reservas'!$A$5:$A$304=F$7)*('Reservas'!$B$5:$B$304&lt;=$B34+1/86400)*('Reservas'!$C$5:$C$304&gt;$B34+1/86400)*ROW('Reservas'!$D$5:$D$304))))&amp;IF(INDEX('Reservas'!$F$1:$F$304,SUMPRODUCT(MAX(('Reservas'!$D$5:$D$304=$C$4)*('Reservas'!$A$5:$A$304=F$7)*('Reservas'!$B$5:$B$304&lt;=$B34+1/86400)*('Reservas'!$C$5:$C$304&gt;$B34+1/86400)*ROW('Reservas'!$D$5:$D$304))))="",""," – "&amp;INDEX('Reservas'!$F$1:$F$304,SUMPRODUCT(MAX(('Reservas'!$D$5:$D$304=$C$4)*('Reservas'!$A$5:$A$304=F$7)*('Reservas'!$B$5:$B$304&lt;=$B34+1/86400)*('Reservas'!$C$5:$C$304&gt;$B34+1/86400)*ROW('Reservas'!$D$5:$D$304))))))))</f>
        <v/>
      </c>
      <c r="G34" s="22">
        <f>IF($C$4="","",IF(SUMPRODUCT(('Reservas'!$D$5:$D$304=$C$4)*('Reservas'!$A$5:$A$304=G$7)*('Reservas'!$B$5:$B$304&lt;=$B34+1/86400)*('Reservas'!$C$5:$C$304&gt;$B34+1/86400))=0,"",IF(SUMPRODUCT(('Reservas'!$D$5:$D$304=$C$4)*('Reservas'!$A$5:$A$304=G$7)*('Reservas'!$B$5:$B$304&lt;=$B34+1/86400)*('Reservas'!$C$5:$C$304&gt;$B34+1/86400))&gt;1,"⚠ CONFLICTO",INDEX('Reservas'!$E$1:$E$304,SUMPRODUCT(MAX(('Reservas'!$D$5:$D$304=$C$4)*('Reservas'!$A$5:$A$304=G$7)*('Reservas'!$B$5:$B$304&lt;=$B34+1/86400)*('Reservas'!$C$5:$C$304&gt;$B34+1/86400)*ROW('Reservas'!$D$5:$D$304))))&amp;IF(INDEX('Reservas'!$F$1:$F$304,SUMPRODUCT(MAX(('Reservas'!$D$5:$D$304=$C$4)*('Reservas'!$A$5:$A$304=G$7)*('Reservas'!$B$5:$B$304&lt;=$B34+1/86400)*('Reservas'!$C$5:$C$304&gt;$B34+1/86400)*ROW('Reservas'!$D$5:$D$304))))="",""," – "&amp;INDEX('Reservas'!$F$1:$F$304,SUMPRODUCT(MAX(('Reservas'!$D$5:$D$304=$C$4)*('Reservas'!$A$5:$A$304=G$7)*('Reservas'!$B$5:$B$304&lt;=$B34+1/86400)*('Reservas'!$C$5:$C$304&gt;$B34+1/86400)*ROW('Reservas'!$D$5:$D$304))))))))</f>
        <v/>
      </c>
      <c r="H34" s="23">
        <f>IF($C$4="","",IF(SUMPRODUCT(('Reservas'!$D$5:$D$304=$C$4)*('Reservas'!$A$5:$A$304=H$7)*('Reservas'!$B$5:$B$304&lt;=$B34+1/86400)*('Reservas'!$C$5:$C$304&gt;$B34+1/86400))=0,"",IF(SUMPRODUCT(('Reservas'!$D$5:$D$304=$C$4)*('Reservas'!$A$5:$A$304=H$7)*('Reservas'!$B$5:$B$304&lt;=$B34+1/86400)*('Reservas'!$C$5:$C$304&gt;$B34+1/86400))&gt;1,"⚠ CONFLICTO",INDEX('Reservas'!$E$1:$E$304,SUMPRODUCT(MAX(('Reservas'!$D$5:$D$304=$C$4)*('Reservas'!$A$5:$A$304=H$7)*('Reservas'!$B$5:$B$304&lt;=$B34+1/86400)*('Reservas'!$C$5:$C$304&gt;$B34+1/86400)*ROW('Reservas'!$D$5:$D$304))))&amp;IF(INDEX('Reservas'!$F$1:$F$304,SUMPRODUCT(MAX(('Reservas'!$D$5:$D$304=$C$4)*('Reservas'!$A$5:$A$304=H$7)*('Reservas'!$B$5:$B$304&lt;=$B34+1/86400)*('Reservas'!$C$5:$C$304&gt;$B34+1/86400)*ROW('Reservas'!$D$5:$D$304))))="",""," – "&amp;INDEX('Reservas'!$F$1:$F$304,SUMPRODUCT(MAX(('Reservas'!$D$5:$D$304=$C$4)*('Reservas'!$A$5:$A$304=H$7)*('Reservas'!$B$5:$B$304&lt;=$B34+1/86400)*('Reservas'!$C$5:$C$304&gt;$B34+1/86400)*ROW('Reservas'!$D$5:$D$304))))))))</f>
        <v/>
      </c>
      <c r="I34" s="23">
        <f>IF($C$4="","",IF(SUMPRODUCT(('Reservas'!$D$5:$D$304=$C$4)*('Reservas'!$A$5:$A$304=I$7)*('Reservas'!$B$5:$B$304&lt;=$B34+1/86400)*('Reservas'!$C$5:$C$304&gt;$B34+1/86400))=0,"",IF(SUMPRODUCT(('Reservas'!$D$5:$D$304=$C$4)*('Reservas'!$A$5:$A$304=I$7)*('Reservas'!$B$5:$B$304&lt;=$B34+1/86400)*('Reservas'!$C$5:$C$304&gt;$B34+1/86400))&gt;1,"⚠ CONFLICTO",INDEX('Reservas'!$E$1:$E$304,SUMPRODUCT(MAX(('Reservas'!$D$5:$D$304=$C$4)*('Reservas'!$A$5:$A$304=I$7)*('Reservas'!$B$5:$B$304&lt;=$B34+1/86400)*('Reservas'!$C$5:$C$304&gt;$B34+1/86400)*ROW('Reservas'!$D$5:$D$304))))&amp;IF(INDEX('Reservas'!$F$1:$F$304,SUMPRODUCT(MAX(('Reservas'!$D$5:$D$304=$C$4)*('Reservas'!$A$5:$A$304=I$7)*('Reservas'!$B$5:$B$304&lt;=$B34+1/86400)*('Reservas'!$C$5:$C$304&gt;$B34+1/86400)*ROW('Reservas'!$D$5:$D$304))))="",""," – "&amp;INDEX('Reservas'!$F$1:$F$304,SUMPRODUCT(MAX(('Reservas'!$D$5:$D$304=$C$4)*('Reservas'!$A$5:$A$304=I$7)*('Reservas'!$B$5:$B$304&lt;=$B34+1/86400)*('Reservas'!$C$5:$C$304&gt;$B34+1/86400)*ROW('Reservas'!$D$5:$D$304))))))))</f>
        <v/>
      </c>
    </row>
    <row r="35">
      <c r="B35" s="24" t="n">
        <v>0.8541666666666666</v>
      </c>
      <c r="C35" s="22">
        <f>IF($C$4="","",IF(SUMPRODUCT(('Reservas'!$D$5:$D$304=$C$4)*('Reservas'!$A$5:$A$304=C$7)*('Reservas'!$B$5:$B$304&lt;=$B35+1/86400)*('Reservas'!$C$5:$C$304&gt;$B35+1/86400))=0,"",IF(SUMPRODUCT(('Reservas'!$D$5:$D$304=$C$4)*('Reservas'!$A$5:$A$304=C$7)*('Reservas'!$B$5:$B$304&lt;=$B35+1/86400)*('Reservas'!$C$5:$C$304&gt;$B35+1/86400))&gt;1,"⚠ CONFLICTO",INDEX('Reservas'!$E$1:$E$304,SUMPRODUCT(MAX(('Reservas'!$D$5:$D$304=$C$4)*('Reservas'!$A$5:$A$304=C$7)*('Reservas'!$B$5:$B$304&lt;=$B35+1/86400)*('Reservas'!$C$5:$C$304&gt;$B35+1/86400)*ROW('Reservas'!$D$5:$D$304))))&amp;IF(INDEX('Reservas'!$F$1:$F$304,SUMPRODUCT(MAX(('Reservas'!$D$5:$D$304=$C$4)*('Reservas'!$A$5:$A$304=C$7)*('Reservas'!$B$5:$B$304&lt;=$B35+1/86400)*('Reservas'!$C$5:$C$304&gt;$B35+1/86400)*ROW('Reservas'!$D$5:$D$304))))="",""," – "&amp;INDEX('Reservas'!$F$1:$F$304,SUMPRODUCT(MAX(('Reservas'!$D$5:$D$304=$C$4)*('Reservas'!$A$5:$A$304=C$7)*('Reservas'!$B$5:$B$304&lt;=$B35+1/86400)*('Reservas'!$C$5:$C$304&gt;$B35+1/86400)*ROW('Reservas'!$D$5:$D$304))))))))</f>
        <v/>
      </c>
      <c r="D35" s="22">
        <f>IF($C$4="","",IF(SUMPRODUCT(('Reservas'!$D$5:$D$304=$C$4)*('Reservas'!$A$5:$A$304=D$7)*('Reservas'!$B$5:$B$304&lt;=$B35+1/86400)*('Reservas'!$C$5:$C$304&gt;$B35+1/86400))=0,"",IF(SUMPRODUCT(('Reservas'!$D$5:$D$304=$C$4)*('Reservas'!$A$5:$A$304=D$7)*('Reservas'!$B$5:$B$304&lt;=$B35+1/86400)*('Reservas'!$C$5:$C$304&gt;$B35+1/86400))&gt;1,"⚠ CONFLICTO",INDEX('Reservas'!$E$1:$E$304,SUMPRODUCT(MAX(('Reservas'!$D$5:$D$304=$C$4)*('Reservas'!$A$5:$A$304=D$7)*('Reservas'!$B$5:$B$304&lt;=$B35+1/86400)*('Reservas'!$C$5:$C$304&gt;$B35+1/86400)*ROW('Reservas'!$D$5:$D$304))))&amp;IF(INDEX('Reservas'!$F$1:$F$304,SUMPRODUCT(MAX(('Reservas'!$D$5:$D$304=$C$4)*('Reservas'!$A$5:$A$304=D$7)*('Reservas'!$B$5:$B$304&lt;=$B35+1/86400)*('Reservas'!$C$5:$C$304&gt;$B35+1/86400)*ROW('Reservas'!$D$5:$D$304))))="",""," – "&amp;INDEX('Reservas'!$F$1:$F$304,SUMPRODUCT(MAX(('Reservas'!$D$5:$D$304=$C$4)*('Reservas'!$A$5:$A$304=D$7)*('Reservas'!$B$5:$B$304&lt;=$B35+1/86400)*('Reservas'!$C$5:$C$304&gt;$B35+1/86400)*ROW('Reservas'!$D$5:$D$304))))))))</f>
        <v/>
      </c>
      <c r="E35" s="22">
        <f>IF($C$4="","",IF(SUMPRODUCT(('Reservas'!$D$5:$D$304=$C$4)*('Reservas'!$A$5:$A$304=E$7)*('Reservas'!$B$5:$B$304&lt;=$B35+1/86400)*('Reservas'!$C$5:$C$304&gt;$B35+1/86400))=0,"",IF(SUMPRODUCT(('Reservas'!$D$5:$D$304=$C$4)*('Reservas'!$A$5:$A$304=E$7)*('Reservas'!$B$5:$B$304&lt;=$B35+1/86400)*('Reservas'!$C$5:$C$304&gt;$B35+1/86400))&gt;1,"⚠ CONFLICTO",INDEX('Reservas'!$E$1:$E$304,SUMPRODUCT(MAX(('Reservas'!$D$5:$D$304=$C$4)*('Reservas'!$A$5:$A$304=E$7)*('Reservas'!$B$5:$B$304&lt;=$B35+1/86400)*('Reservas'!$C$5:$C$304&gt;$B35+1/86400)*ROW('Reservas'!$D$5:$D$304))))&amp;IF(INDEX('Reservas'!$F$1:$F$304,SUMPRODUCT(MAX(('Reservas'!$D$5:$D$304=$C$4)*('Reservas'!$A$5:$A$304=E$7)*('Reservas'!$B$5:$B$304&lt;=$B35+1/86400)*('Reservas'!$C$5:$C$304&gt;$B35+1/86400)*ROW('Reservas'!$D$5:$D$304))))="",""," – "&amp;INDEX('Reservas'!$F$1:$F$304,SUMPRODUCT(MAX(('Reservas'!$D$5:$D$304=$C$4)*('Reservas'!$A$5:$A$304=E$7)*('Reservas'!$B$5:$B$304&lt;=$B35+1/86400)*('Reservas'!$C$5:$C$304&gt;$B35+1/86400)*ROW('Reservas'!$D$5:$D$304))))))))</f>
        <v/>
      </c>
      <c r="F35" s="22">
        <f>IF($C$4="","",IF(SUMPRODUCT(('Reservas'!$D$5:$D$304=$C$4)*('Reservas'!$A$5:$A$304=F$7)*('Reservas'!$B$5:$B$304&lt;=$B35+1/86400)*('Reservas'!$C$5:$C$304&gt;$B35+1/86400))=0,"",IF(SUMPRODUCT(('Reservas'!$D$5:$D$304=$C$4)*('Reservas'!$A$5:$A$304=F$7)*('Reservas'!$B$5:$B$304&lt;=$B35+1/86400)*('Reservas'!$C$5:$C$304&gt;$B35+1/86400))&gt;1,"⚠ CONFLICTO",INDEX('Reservas'!$E$1:$E$304,SUMPRODUCT(MAX(('Reservas'!$D$5:$D$304=$C$4)*('Reservas'!$A$5:$A$304=F$7)*('Reservas'!$B$5:$B$304&lt;=$B35+1/86400)*('Reservas'!$C$5:$C$304&gt;$B35+1/86400)*ROW('Reservas'!$D$5:$D$304))))&amp;IF(INDEX('Reservas'!$F$1:$F$304,SUMPRODUCT(MAX(('Reservas'!$D$5:$D$304=$C$4)*('Reservas'!$A$5:$A$304=F$7)*('Reservas'!$B$5:$B$304&lt;=$B35+1/86400)*('Reservas'!$C$5:$C$304&gt;$B35+1/86400)*ROW('Reservas'!$D$5:$D$304))))="",""," – "&amp;INDEX('Reservas'!$F$1:$F$304,SUMPRODUCT(MAX(('Reservas'!$D$5:$D$304=$C$4)*('Reservas'!$A$5:$A$304=F$7)*('Reservas'!$B$5:$B$304&lt;=$B35+1/86400)*('Reservas'!$C$5:$C$304&gt;$B35+1/86400)*ROW('Reservas'!$D$5:$D$304))))))))</f>
        <v/>
      </c>
      <c r="G35" s="22">
        <f>IF($C$4="","",IF(SUMPRODUCT(('Reservas'!$D$5:$D$304=$C$4)*('Reservas'!$A$5:$A$304=G$7)*('Reservas'!$B$5:$B$304&lt;=$B35+1/86400)*('Reservas'!$C$5:$C$304&gt;$B35+1/86400))=0,"",IF(SUMPRODUCT(('Reservas'!$D$5:$D$304=$C$4)*('Reservas'!$A$5:$A$304=G$7)*('Reservas'!$B$5:$B$304&lt;=$B35+1/86400)*('Reservas'!$C$5:$C$304&gt;$B35+1/86400))&gt;1,"⚠ CONFLICTO",INDEX('Reservas'!$E$1:$E$304,SUMPRODUCT(MAX(('Reservas'!$D$5:$D$304=$C$4)*('Reservas'!$A$5:$A$304=G$7)*('Reservas'!$B$5:$B$304&lt;=$B35+1/86400)*('Reservas'!$C$5:$C$304&gt;$B35+1/86400)*ROW('Reservas'!$D$5:$D$304))))&amp;IF(INDEX('Reservas'!$F$1:$F$304,SUMPRODUCT(MAX(('Reservas'!$D$5:$D$304=$C$4)*('Reservas'!$A$5:$A$304=G$7)*('Reservas'!$B$5:$B$304&lt;=$B35+1/86400)*('Reservas'!$C$5:$C$304&gt;$B35+1/86400)*ROW('Reservas'!$D$5:$D$304))))="",""," – "&amp;INDEX('Reservas'!$F$1:$F$304,SUMPRODUCT(MAX(('Reservas'!$D$5:$D$304=$C$4)*('Reservas'!$A$5:$A$304=G$7)*('Reservas'!$B$5:$B$304&lt;=$B35+1/86400)*('Reservas'!$C$5:$C$304&gt;$B35+1/86400)*ROW('Reservas'!$D$5:$D$304))))))))</f>
        <v/>
      </c>
      <c r="H35" s="23">
        <f>IF($C$4="","",IF(SUMPRODUCT(('Reservas'!$D$5:$D$304=$C$4)*('Reservas'!$A$5:$A$304=H$7)*('Reservas'!$B$5:$B$304&lt;=$B35+1/86400)*('Reservas'!$C$5:$C$304&gt;$B35+1/86400))=0,"",IF(SUMPRODUCT(('Reservas'!$D$5:$D$304=$C$4)*('Reservas'!$A$5:$A$304=H$7)*('Reservas'!$B$5:$B$304&lt;=$B35+1/86400)*('Reservas'!$C$5:$C$304&gt;$B35+1/86400))&gt;1,"⚠ CONFLICTO",INDEX('Reservas'!$E$1:$E$304,SUMPRODUCT(MAX(('Reservas'!$D$5:$D$304=$C$4)*('Reservas'!$A$5:$A$304=H$7)*('Reservas'!$B$5:$B$304&lt;=$B35+1/86400)*('Reservas'!$C$5:$C$304&gt;$B35+1/86400)*ROW('Reservas'!$D$5:$D$304))))&amp;IF(INDEX('Reservas'!$F$1:$F$304,SUMPRODUCT(MAX(('Reservas'!$D$5:$D$304=$C$4)*('Reservas'!$A$5:$A$304=H$7)*('Reservas'!$B$5:$B$304&lt;=$B35+1/86400)*('Reservas'!$C$5:$C$304&gt;$B35+1/86400)*ROW('Reservas'!$D$5:$D$304))))="",""," – "&amp;INDEX('Reservas'!$F$1:$F$304,SUMPRODUCT(MAX(('Reservas'!$D$5:$D$304=$C$4)*('Reservas'!$A$5:$A$304=H$7)*('Reservas'!$B$5:$B$304&lt;=$B35+1/86400)*('Reservas'!$C$5:$C$304&gt;$B35+1/86400)*ROW('Reservas'!$D$5:$D$304))))))))</f>
        <v/>
      </c>
      <c r="I35" s="23">
        <f>IF($C$4="","",IF(SUMPRODUCT(('Reservas'!$D$5:$D$304=$C$4)*('Reservas'!$A$5:$A$304=I$7)*('Reservas'!$B$5:$B$304&lt;=$B35+1/86400)*('Reservas'!$C$5:$C$304&gt;$B35+1/86400))=0,"",IF(SUMPRODUCT(('Reservas'!$D$5:$D$304=$C$4)*('Reservas'!$A$5:$A$304=I$7)*('Reservas'!$B$5:$B$304&lt;=$B35+1/86400)*('Reservas'!$C$5:$C$304&gt;$B35+1/86400))&gt;1,"⚠ CONFLICTO",INDEX('Reservas'!$E$1:$E$304,SUMPRODUCT(MAX(('Reservas'!$D$5:$D$304=$C$4)*('Reservas'!$A$5:$A$304=I$7)*('Reservas'!$B$5:$B$304&lt;=$B35+1/86400)*('Reservas'!$C$5:$C$304&gt;$B35+1/86400)*ROW('Reservas'!$D$5:$D$304))))&amp;IF(INDEX('Reservas'!$F$1:$F$304,SUMPRODUCT(MAX(('Reservas'!$D$5:$D$304=$C$4)*('Reservas'!$A$5:$A$304=I$7)*('Reservas'!$B$5:$B$304&lt;=$B35+1/86400)*('Reservas'!$C$5:$C$304&gt;$B35+1/86400)*ROW('Reservas'!$D$5:$D$304))))="",""," – "&amp;INDEX('Reservas'!$F$1:$F$304,SUMPRODUCT(MAX(('Reservas'!$D$5:$D$304=$C$4)*('Reservas'!$A$5:$A$304=I$7)*('Reservas'!$B$5:$B$304&lt;=$B35+1/86400)*('Reservas'!$C$5:$C$304&gt;$B35+1/86400)*ROW('Reservas'!$D$5:$D$304))))))))</f>
        <v/>
      </c>
    </row>
  </sheetData>
  <conditionalFormatting sqref="C8:I35">
    <cfRule type="expression" priority="1" dxfId="2" stopIfTrue="1">
      <formula>LEFT(C8,1)="⚠"</formula>
    </cfRule>
    <cfRule type="expression" priority="2" dxfId="3">
      <formula>C8&lt;&gt;""</formula>
    </cfRule>
  </conditionalFormatting>
  <dataValidations count="2">
    <dataValidation sqref="C4" showDropDown="0" showInputMessage="0" showErrorMessage="1" allowBlank="1" errorTitle="Valor no válido" error="Elija un recurso de la lista (añádalo antes en la pestaña Recursos)." type="list">
      <formula1>='Recursos'!$A$5:$A$54</formula1>
    </dataValidation>
    <dataValidation sqref="C5" showDropDown="0" showInputMessage="0" showErrorMessage="1" allowBlank="0" errorTitle="Valor no válido" error="Introduzca una fecha, por ejemplo 02/11/2026." type="date" operator="greaterThan">
      <formula1>36526</formula1>
    </dataValidation>
  </dataValidation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orientation="landscape" paperSize="9" fitToHeight="0" fitToWidth="1"/>
  <headerFooter>
    <oddHeader/>
    <oddFooter>&amp;C&amp;8 Plantilla ofrecida por SpotBooker – spot-booker.com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SpotBooker</dc:creator>
  <dc:title>Planificación de reservas de salas y equipos</dc:title>
  <dc:language>es</dc:language>
  <dcterms:created xsi:type="dcterms:W3CDTF">2026-10-06T12:00:00Z</dcterms:created>
  <dcterms:modified xsi:type="dcterms:W3CDTF">2026-10-06T17:33:12Z</dcterms:modified>
  <cp:lastModifiedBy>SpotBooker</cp:lastModifiedBy>
</cp:coreProperties>
</file>